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8610" tabRatio="652" activeTab="0"/>
  </bookViews>
  <sheets>
    <sheet name="Bilancio Entrate" sheetId="1" r:id="rId1"/>
  </sheets>
  <definedNames>
    <definedName name="_xlnm.Print_Area" localSheetId="0">'Bilancio Entrate'!$A$1:$K$90</definedName>
  </definedNames>
  <calcPr fullCalcOnLoad="1"/>
</workbook>
</file>

<file path=xl/sharedStrings.xml><?xml version="1.0" encoding="utf-8"?>
<sst xmlns="http://schemas.openxmlformats.org/spreadsheetml/2006/main" count="110" uniqueCount="105">
  <si>
    <t xml:space="preserve"> </t>
  </si>
  <si>
    <t>Denominazione</t>
  </si>
  <si>
    <t>Cassa</t>
  </si>
  <si>
    <t>Bilancio Annuale</t>
  </si>
  <si>
    <t>Bilancio Pluriennale</t>
  </si>
  <si>
    <t>Interessi attivi da depositi bancari o postali</t>
  </si>
  <si>
    <t xml:space="preserve">E.2.01.01.02.000 - Trasferimenti correnti da Amministrazioni locali </t>
  </si>
  <si>
    <t>E.2.01.01.02.001</t>
  </si>
  <si>
    <t>E.2.01.01.02.003</t>
  </si>
  <si>
    <t>E.2.01.01.02.004</t>
  </si>
  <si>
    <t>E.2.01.01.02.017</t>
  </si>
  <si>
    <t xml:space="preserve">E.9.01.02.00.000 - Ritenute su redditi da lavoro dipendente </t>
  </si>
  <si>
    <t xml:space="preserve">E.9.01.02.01.000 - Ritenute erariali su redditi da lavoro dipendente per conto terzi </t>
  </si>
  <si>
    <t>E.9.01.02.01.001</t>
  </si>
  <si>
    <t>E. 9.01.02.02.000 - Ritenute previdenziali e assistenziali su redditi da lavoro dipendente per conto terzi</t>
  </si>
  <si>
    <t>E.9.01.02.02.001</t>
  </si>
  <si>
    <t xml:space="preserve">E.9.01.03.00.000 - Ritenute su redditi da lavoro autonomo </t>
  </si>
  <si>
    <t>E.9.01.03.01.001</t>
  </si>
  <si>
    <t>E.9.01.03.02.001</t>
  </si>
  <si>
    <t>E.3.01.02.01.023</t>
  </si>
  <si>
    <t>E.2.01.01.02.011</t>
  </si>
  <si>
    <t>E.2.01.01.00.000 - Trasferimenti correnti da Amministrazioni pubbliche</t>
  </si>
  <si>
    <t>E.2.01.01.01.000 - Trasferimenti correnti da Amministrazioni centrali</t>
  </si>
  <si>
    <t>E.2.01.03.00.000 - Trasferimenti correnti da imprese</t>
  </si>
  <si>
    <t>Entrate</t>
  </si>
  <si>
    <t>E.3.03.03.04.001</t>
  </si>
  <si>
    <t>E.3.05.02.04.001</t>
  </si>
  <si>
    <t>Titolo 2 - Trasferimenti correnti</t>
  </si>
  <si>
    <t>Totale Titolo 2</t>
  </si>
  <si>
    <t>Totale Titolo 3</t>
  </si>
  <si>
    <t>Totale Titolo 9</t>
  </si>
  <si>
    <t>To t a l e   G e n e r a l e</t>
  </si>
  <si>
    <t>Incassi per azioni di regresso nei confronti di terzi</t>
  </si>
  <si>
    <t>E.9.01.01.02.001</t>
  </si>
  <si>
    <t>Trasferimenti correnti da altri enti e agenzie regionali e sub regionali</t>
  </si>
  <si>
    <t>Trasferimenti correnti da enti e istituzioni centrali di ricerca e Istituti e stazioni sperimentali per la ricerca (CNR)</t>
  </si>
  <si>
    <t>Trasferimenti correnti da Regioni e province autonome</t>
  </si>
  <si>
    <t>Trasferimenti correnti da Comuni</t>
  </si>
  <si>
    <t>Trasferimenti correnti da Città metropolitane e Roma capitale</t>
  </si>
  <si>
    <t>E.2.01.01.02.012</t>
  </si>
  <si>
    <t>Trasferimenti correnti da Aziende ospedaliere e Aziende ospedaliere universitarie integrate con il SSN</t>
  </si>
  <si>
    <t xml:space="preserve">Trasferimenti correnti da Aziende sanitarie locali </t>
  </si>
  <si>
    <t>Trasferimenti correnti da altre Amministrazioni Locali n.a.c.</t>
  </si>
  <si>
    <t>Proventi da servizi per formazione e addestramento (Iscrizione corsi)</t>
  </si>
  <si>
    <t>Altre entrate correnti n.a.c.</t>
  </si>
  <si>
    <t>Ritenute per scissione contabile IVA (split payment)</t>
  </si>
  <si>
    <t>Altre ritenute al personale dipendente per conto di terzi (Maprel ecc.)</t>
  </si>
  <si>
    <t>Ritenute previdenziali e assistenziali su redditi da lavoro autonomo per conto terzi (INPS gestione separata)</t>
  </si>
  <si>
    <t xml:space="preserve">E.9.01.99.99.000 - Altre entrate per partite di giro diverse </t>
  </si>
  <si>
    <t xml:space="preserve">Altre entrate per partite di giro diverse </t>
  </si>
  <si>
    <t>E.2.01.03.02.000 - Altri Trasferimenti correnti da imprese</t>
  </si>
  <si>
    <t>Altri trasferimenti correnti da altre imprese (Laziocrea)</t>
  </si>
  <si>
    <t xml:space="preserve">Titolo 3 </t>
  </si>
  <si>
    <t>E.3.00.00.00.000 Entrate extratributarie</t>
  </si>
  <si>
    <t xml:space="preserve">E.3.01.02.01.000 - Entrate dalla vendita di servizi </t>
  </si>
  <si>
    <t>Proventi da servizi n.a.c. ((attività di mediazione (Organismo) - conciliazione (Camera di Conciliazione))</t>
  </si>
  <si>
    <t>E.3.03.03.04.000 - Iinteressi attivi da depositi bancari o postali</t>
  </si>
  <si>
    <t xml:space="preserve">E.3.05.02.03.000 - Entrate da rimborsi, recuperi e restituzioni di somme non dovute o incassate in eccesso </t>
  </si>
  <si>
    <t>E.3.05.02.03.001</t>
  </si>
  <si>
    <t>Entrate da rimborsi, recuperi e ristituzioni di somme non dovute o incassate in eccesso da amministrazioni centrali</t>
  </si>
  <si>
    <t>E.3.05.02.03.002</t>
  </si>
  <si>
    <t>Entrate da rimborsi, recuperi e ristituzioni di somme non dovute o incassate in eccesso da amministrazioni locali</t>
  </si>
  <si>
    <t>E.3.05.02.03.004</t>
  </si>
  <si>
    <t>Entrate da rimborsi, recuperi e ristituzioni di somme non dovute o incassate in eccesso da Famiglie</t>
  </si>
  <si>
    <t>E.3.05.02.03.005</t>
  </si>
  <si>
    <t>Entrate da rimborsi, recuperi e ristituzioni di somme non dovute o incassate in eccesso da Imprese</t>
  </si>
  <si>
    <t>E.3.05.02.04.000 - Incassi per azioni di rivalsa nei confronti di terzi</t>
  </si>
  <si>
    <t>E.3.05.99.99.000 - Altre entrate correnti n.a.c.</t>
  </si>
  <si>
    <t>Titolo 9</t>
  </si>
  <si>
    <t>E.9.00.00.00.000 - Entrate per conto terzi e partite di giro</t>
  </si>
  <si>
    <t xml:space="preserve">E.9.01.00.00.000 - Entrate per partite di giro </t>
  </si>
  <si>
    <t>E.9.01.01.02.000 - Ritenute per scissione contabile IVA (Split Payment)</t>
  </si>
  <si>
    <t>Ritenute erariali su redditi da lavoro dipendente per conto terzi (Cod 1001.1002.1012-3802-3847-3848)</t>
  </si>
  <si>
    <t>Ritenute previdenziali e assistenziali su redditi da lavoro dipendente per conto terzi (INPS-INPDAP - ENPDEP)</t>
  </si>
  <si>
    <t>E.9.01.02.99.000 - Altre ritenute su redditi da lavoro dipendente per conto terzi</t>
  </si>
  <si>
    <t xml:space="preserve">E.9.01.03.01.000 - Ritenute erariali su redditi da lavoro autonomo per conto terzi </t>
  </si>
  <si>
    <t>Ritenute erariali su redditi da lavoro autonomo per conto terzi (1040)</t>
  </si>
  <si>
    <t xml:space="preserve">E.9.01.03.02.000 - Ritenute Previdenziali e assistenziali su redditi da lavoro autonomo per conto terzi </t>
  </si>
  <si>
    <t xml:space="preserve">E.2.01.01.01.013 </t>
  </si>
  <si>
    <t xml:space="preserve">E.2.01.01.02.999 </t>
  </si>
  <si>
    <t xml:space="preserve">E.2.01.03.02.999 </t>
  </si>
  <si>
    <t xml:space="preserve">E.3.01.02.01.999 </t>
  </si>
  <si>
    <t xml:space="preserve">E.3.05.99.99.999 </t>
  </si>
  <si>
    <t>E.9.01.02.99.999</t>
  </si>
  <si>
    <t xml:space="preserve">E.9.01.99.99.999 </t>
  </si>
  <si>
    <t>Competenza Iniz.</t>
  </si>
  <si>
    <t>Variazioni +</t>
  </si>
  <si>
    <t>Variazioni -</t>
  </si>
  <si>
    <t>Fondo pluriennale vincolato per spese in conto capitale</t>
  </si>
  <si>
    <t>Fondo pluriennale vincolato per spese correnti</t>
  </si>
  <si>
    <t>Avanzo di Amministrazione disponibile</t>
  </si>
  <si>
    <t>Avanzo di Amministrazione vincolato di parte corrente</t>
  </si>
  <si>
    <t>- di cui utilizzato anticipatamente</t>
  </si>
  <si>
    <t>Avanzo di Amministrazione vincolato in c/capitale</t>
  </si>
  <si>
    <t>Competenza Iniziale</t>
  </si>
  <si>
    <t>Variazioni Positive</t>
  </si>
  <si>
    <t>Variazioni Negative</t>
  </si>
  <si>
    <t>la cassa è determinata dal totale dei residui passivi - i residui attivi alla data del bilancio 30,10,2017</t>
  </si>
  <si>
    <t>Terza variazione al Bilancio Bilancio di Previsione Esercizio 2018</t>
  </si>
  <si>
    <t>Residui al 13/09/2018</t>
  </si>
  <si>
    <t>Avanzo di amministrazione utilizzato 
nella seconda variazione</t>
  </si>
  <si>
    <t>Avanzo di amministrazione utilizzato 
nella terza variazione</t>
  </si>
  <si>
    <t>Fondo di Cassa al 13/09/2018</t>
  </si>
  <si>
    <t>Competenza               3^ Variazione</t>
  </si>
  <si>
    <t>Competenza  terza variazione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</si>
</sst>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000"/>
    <numFmt numFmtId="166" formatCode="&quot;€&quot;\ #,##0.00"/>
    <numFmt numFmtId="167" formatCode="0.0000"/>
    <numFmt numFmtId="168" formatCode="00000"/>
    <numFmt numFmtId="169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Calibri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17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1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rgb="FF00B050"/>
      <name val="Arial"/>
      <family val="2"/>
    </font>
    <font>
      <sz val="8"/>
      <color theme="1"/>
      <name val="Calibri"/>
      <family val="2"/>
    </font>
    <font>
      <sz val="8"/>
      <color rgb="FF00B050"/>
      <name val="Times New Roman"/>
      <family val="1"/>
    </font>
    <font>
      <sz val="8"/>
      <color rgb="FF00B050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>
        <color indexed="63"/>
      </right>
      <top/>
      <bottom/>
    </border>
    <border>
      <left style="hair"/>
      <right style="hair"/>
      <top>
        <color indexed="63"/>
      </top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4" fontId="3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43" fontId="8" fillId="0" borderId="11" xfId="0" applyNumberFormat="1" applyFont="1" applyFill="1" applyBorder="1" applyAlignment="1" quotePrefix="1">
      <alignment horizontal="center" vertical="center" wrapText="1"/>
    </xf>
    <xf numFmtId="43" fontId="2" fillId="0" borderId="0" xfId="0" applyNumberFormat="1" applyFont="1" applyFill="1" applyBorder="1" applyAlignment="1" quotePrefix="1">
      <alignment horizontal="center" vertical="center" wrapText="1"/>
    </xf>
    <xf numFmtId="43" fontId="8" fillId="0" borderId="0" xfId="0" applyNumberFormat="1" applyFont="1" applyFill="1" applyBorder="1" applyAlignment="1" quotePrefix="1">
      <alignment horizontal="center" vertical="center" wrapText="1"/>
    </xf>
    <xf numFmtId="43" fontId="61" fillId="0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43" fontId="2" fillId="0" borderId="10" xfId="0" applyNumberFormat="1" applyFont="1" applyFill="1" applyBorder="1" applyAlignment="1">
      <alignment vertical="center" wrapText="1"/>
    </xf>
    <xf numFmtId="43" fontId="2" fillId="2" borderId="16" xfId="0" applyNumberFormat="1" applyFont="1" applyFill="1" applyBorder="1" applyAlignment="1">
      <alignment vertical="center" wrapText="1"/>
    </xf>
    <xf numFmtId="43" fontId="9" fillId="2" borderId="10" xfId="0" applyNumberFormat="1" applyFont="1" applyFill="1" applyBorder="1" applyAlignment="1">
      <alignment vertical="center" wrapText="1"/>
    </xf>
    <xf numFmtId="43" fontId="9" fillId="33" borderId="10" xfId="0" applyNumberFormat="1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 indent="1"/>
    </xf>
    <xf numFmtId="43" fontId="9" fillId="33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right" vertical="center" wrapText="1" indent="1"/>
    </xf>
    <xf numFmtId="43" fontId="2" fillId="0" borderId="13" xfId="0" applyNumberFormat="1" applyFont="1" applyFill="1" applyBorder="1" applyAlignment="1">
      <alignment horizontal="left" vertical="center" wrapText="1" inden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 indent="1"/>
    </xf>
    <xf numFmtId="43" fontId="5" fillId="33" borderId="10" xfId="0" applyNumberFormat="1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0" xfId="0" applyFont="1" applyFill="1" applyBorder="1" applyAlignment="1" quotePrefix="1">
      <alignment horizontal="right" vertical="center" wrapText="1" indent="1"/>
    </xf>
    <xf numFmtId="0" fontId="11" fillId="0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quotePrefix="1">
      <alignment horizontal="right" vertical="center" wrapText="1" indent="1"/>
    </xf>
    <xf numFmtId="0" fontId="13" fillId="0" borderId="10" xfId="0" applyFont="1" applyFill="1" applyBorder="1" applyAlignment="1">
      <alignment horizontal="center" vertical="center" wrapText="1"/>
    </xf>
    <xf numFmtId="43" fontId="2" fillId="0" borderId="20" xfId="0" applyNumberFormat="1" applyFont="1" applyFill="1" applyBorder="1" applyAlignment="1">
      <alignment horizontal="right" vertical="center" wrapText="1" indent="1"/>
    </xf>
    <xf numFmtId="43" fontId="9" fillId="33" borderId="10" xfId="0" applyNumberFormat="1" applyFont="1" applyFill="1" applyBorder="1" applyAlignment="1">
      <alignment horizontal="righ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3" fontId="2" fillId="0" borderId="19" xfId="0" applyNumberFormat="1" applyFont="1" applyFill="1" applyBorder="1" applyAlignment="1">
      <alignment vertical="center" wrapText="1"/>
    </xf>
    <xf numFmtId="43" fontId="2" fillId="0" borderId="20" xfId="0" applyNumberFormat="1" applyFont="1" applyFill="1" applyBorder="1" applyAlignment="1">
      <alignment vertical="center" wrapText="1"/>
    </xf>
    <xf numFmtId="43" fontId="62" fillId="0" borderId="0" xfId="0" applyNumberFormat="1" applyFont="1" applyFill="1" applyAlignment="1">
      <alignment/>
    </xf>
    <xf numFmtId="43" fontId="2" fillId="0" borderId="13" xfId="0" applyNumberFormat="1" applyFont="1" applyFill="1" applyBorder="1" applyAlignment="1">
      <alignment vertical="center" wrapText="1"/>
    </xf>
    <xf numFmtId="43" fontId="63" fillId="0" borderId="0" xfId="0" applyNumberFormat="1" applyFont="1" applyFill="1" applyBorder="1" applyAlignment="1">
      <alignment vertical="top" wrapText="1"/>
    </xf>
    <xf numFmtId="0" fontId="62" fillId="0" borderId="15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43" fontId="2" fillId="0" borderId="20" xfId="0" applyNumberFormat="1" applyFont="1" applyFill="1" applyBorder="1" applyAlignment="1">
      <alignment horizontal="center" vertical="center" wrapText="1"/>
    </xf>
    <xf numFmtId="43" fontId="64" fillId="0" borderId="0" xfId="0" applyNumberFormat="1" applyFont="1" applyFill="1" applyBorder="1" applyAlignment="1">
      <alignment horizontal="center" vertical="top" wrapText="1"/>
    </xf>
    <xf numFmtId="43" fontId="64" fillId="0" borderId="0" xfId="0" applyNumberFormat="1" applyFont="1" applyFill="1" applyBorder="1" applyAlignment="1">
      <alignment vertical="top" wrapText="1"/>
    </xf>
    <xf numFmtId="43" fontId="2" fillId="0" borderId="0" xfId="0" applyNumberFormat="1" applyFont="1" applyFill="1" applyBorder="1" applyAlignment="1">
      <alignment horizontal="center" vertical="center" wrapText="1"/>
    </xf>
    <xf numFmtId="39" fontId="65" fillId="0" borderId="0" xfId="0" applyNumberFormat="1" applyFont="1" applyFill="1" applyAlignment="1">
      <alignment/>
    </xf>
    <xf numFmtId="39" fontId="6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 indent="2"/>
    </xf>
    <xf numFmtId="43" fontId="2" fillId="2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16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43" fontId="16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3" fontId="67" fillId="0" borderId="0" xfId="0" applyNumberFormat="1" applyFont="1" applyFill="1" applyBorder="1" applyAlignment="1">
      <alignment horizontal="center" vertical="center" wrapText="1"/>
    </xf>
    <xf numFmtId="43" fontId="10" fillId="33" borderId="10" xfId="0" applyNumberFormat="1" applyFont="1" applyFill="1" applyBorder="1" applyAlignment="1">
      <alignment horizontal="right" vertical="center" wrapText="1" indent="1"/>
    </xf>
    <xf numFmtId="0" fontId="0" fillId="34" borderId="0" xfId="0" applyFill="1" applyAlignment="1">
      <alignment/>
    </xf>
    <xf numFmtId="43" fontId="2" fillId="0" borderId="12" xfId="0" applyNumberFormat="1" applyFont="1" applyFill="1" applyBorder="1" applyAlignment="1">
      <alignment vertical="center" wrapText="1"/>
    </xf>
    <xf numFmtId="43" fontId="16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16" fillId="0" borderId="23" xfId="0" applyNumberFormat="1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43" fontId="6" fillId="33" borderId="10" xfId="0" applyNumberFormat="1" applyFont="1" applyFill="1" applyBorder="1" applyAlignment="1">
      <alignment horizontal="right" vertical="center" wrapText="1" indent="1"/>
    </xf>
    <xf numFmtId="43" fontId="6" fillId="0" borderId="10" xfId="0" applyNumberFormat="1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3"/>
  <sheetViews>
    <sheetView tabSelected="1" view="pageLayout" zoomScaleNormal="120" workbookViewId="0" topLeftCell="A76">
      <selection activeCell="G95" sqref="G95"/>
    </sheetView>
  </sheetViews>
  <sheetFormatPr defaultColWidth="9.140625" defaultRowHeight="15"/>
  <cols>
    <col min="1" max="1" width="0.71875" style="2" customWidth="1"/>
    <col min="2" max="2" width="14.57421875" style="1" customWidth="1"/>
    <col min="3" max="3" width="47.57421875" style="1" customWidth="1"/>
    <col min="4" max="4" width="11.8515625" style="1" customWidth="1"/>
    <col min="5" max="5" width="16.57421875" style="57" bestFit="1" customWidth="1"/>
    <col min="6" max="6" width="11.8515625" style="57" customWidth="1"/>
    <col min="7" max="7" width="12.00390625" style="57" customWidth="1"/>
    <col min="8" max="8" width="15.28125" style="57" customWidth="1"/>
    <col min="9" max="9" width="12.28125" style="57" customWidth="1"/>
    <col min="10" max="10" width="9.7109375" style="57" customWidth="1"/>
    <col min="11" max="11" width="9.8515625" style="57" customWidth="1"/>
    <col min="12" max="16384" width="9.140625" style="1" customWidth="1"/>
  </cols>
  <sheetData>
    <row r="1" spans="2:12" s="2" customFormat="1" ht="16.5" customHeight="1">
      <c r="B1" s="132" t="s">
        <v>98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s="2" customFormat="1" ht="16.5" customHeight="1">
      <c r="B2" s="133" t="s">
        <v>24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1" s="2" customFormat="1" ht="16.5" customHeight="1">
      <c r="B3" s="35"/>
      <c r="C3" s="106" t="s">
        <v>1</v>
      </c>
      <c r="D3" s="108" t="s">
        <v>3</v>
      </c>
      <c r="E3" s="109"/>
      <c r="F3" s="109"/>
      <c r="G3" s="109"/>
      <c r="H3" s="109"/>
      <c r="I3" s="110"/>
      <c r="J3" s="118" t="s">
        <v>4</v>
      </c>
      <c r="K3" s="119"/>
    </row>
    <row r="4" spans="2:11" s="2" customFormat="1" ht="16.5" customHeight="1">
      <c r="B4" s="35"/>
      <c r="C4" s="107"/>
      <c r="D4" s="45"/>
      <c r="E4" s="48" t="s">
        <v>85</v>
      </c>
      <c r="F4" s="48" t="s">
        <v>86</v>
      </c>
      <c r="G4" s="48" t="s">
        <v>87</v>
      </c>
      <c r="H4" s="48" t="s">
        <v>104</v>
      </c>
      <c r="I4" s="48" t="s">
        <v>2</v>
      </c>
      <c r="J4" s="49">
        <v>2019</v>
      </c>
      <c r="K4" s="49">
        <v>2020</v>
      </c>
    </row>
    <row r="5" spans="2:11" s="2" customFormat="1" ht="16.5" customHeight="1">
      <c r="B5" s="37"/>
      <c r="C5" s="3" t="s">
        <v>88</v>
      </c>
      <c r="D5" s="83"/>
      <c r="E5" s="6"/>
      <c r="F5" s="73"/>
      <c r="G5" s="73"/>
      <c r="H5" s="73"/>
      <c r="I5" s="74">
        <f>D5+E5</f>
        <v>0</v>
      </c>
      <c r="J5" s="32">
        <v>0</v>
      </c>
      <c r="K5" s="32">
        <v>0</v>
      </c>
    </row>
    <row r="6" spans="2:11" s="2" customFormat="1" ht="16.5" customHeight="1">
      <c r="B6" s="37"/>
      <c r="C6" s="3" t="s">
        <v>89</v>
      </c>
      <c r="D6" s="83"/>
      <c r="E6" s="6"/>
      <c r="F6" s="75"/>
      <c r="G6" s="75"/>
      <c r="H6" s="75"/>
      <c r="I6" s="76">
        <v>0</v>
      </c>
      <c r="J6" s="32">
        <v>0</v>
      </c>
      <c r="K6" s="32">
        <v>0</v>
      </c>
    </row>
    <row r="7" spans="2:11" s="2" customFormat="1" ht="16.5" customHeight="1">
      <c r="B7" s="37"/>
      <c r="C7" s="3" t="s">
        <v>90</v>
      </c>
      <c r="D7" s="23"/>
      <c r="E7" s="87">
        <v>855934.4</v>
      </c>
      <c r="F7" s="23">
        <v>0</v>
      </c>
      <c r="G7" s="23">
        <v>53000</v>
      </c>
      <c r="H7" s="23">
        <f>E7+F7-G7</f>
        <v>802934.4</v>
      </c>
      <c r="I7" s="76">
        <f>H7</f>
        <v>802934.4</v>
      </c>
      <c r="J7" s="32">
        <v>0</v>
      </c>
      <c r="K7" s="32">
        <v>0</v>
      </c>
    </row>
    <row r="8" spans="2:11" s="2" customFormat="1" ht="16.5" customHeight="1">
      <c r="B8" s="37"/>
      <c r="C8" s="3" t="s">
        <v>91</v>
      </c>
      <c r="D8" s="75"/>
      <c r="E8" s="75"/>
      <c r="F8" s="75"/>
      <c r="G8" s="75"/>
      <c r="H8" s="75"/>
      <c r="I8" s="76">
        <f>D8+E8</f>
        <v>0</v>
      </c>
      <c r="J8" s="77">
        <v>0</v>
      </c>
      <c r="K8" s="32">
        <v>0</v>
      </c>
    </row>
    <row r="9" spans="2:11" s="2" customFormat="1" ht="16.5" customHeight="1">
      <c r="B9" s="37"/>
      <c r="C9" s="38" t="s">
        <v>92</v>
      </c>
      <c r="D9" s="75"/>
      <c r="E9" s="75"/>
      <c r="F9" s="75"/>
      <c r="G9" s="75"/>
      <c r="H9" s="75"/>
      <c r="I9" s="88"/>
      <c r="J9" s="77"/>
      <c r="K9" s="78"/>
    </row>
    <row r="10" spans="2:11" s="2" customFormat="1" ht="16.5" customHeight="1">
      <c r="B10" s="37"/>
      <c r="C10" s="3" t="s">
        <v>93</v>
      </c>
      <c r="D10" s="75"/>
      <c r="E10" s="23">
        <v>53000</v>
      </c>
      <c r="F10" s="75"/>
      <c r="G10" s="75"/>
      <c r="H10" s="75"/>
      <c r="I10" s="88">
        <v>0</v>
      </c>
      <c r="J10" s="32">
        <v>0</v>
      </c>
      <c r="K10" s="32">
        <v>0</v>
      </c>
    </row>
    <row r="11" spans="2:11" s="2" customFormat="1" ht="16.5" customHeight="1">
      <c r="B11" s="37"/>
      <c r="C11" s="44" t="s">
        <v>92</v>
      </c>
      <c r="D11" s="75"/>
      <c r="E11" s="75"/>
      <c r="F11" s="89"/>
      <c r="G11" s="89"/>
      <c r="H11" s="89"/>
      <c r="I11" s="90"/>
      <c r="J11" s="79"/>
      <c r="K11" s="80"/>
    </row>
    <row r="12" spans="2:13" s="2" customFormat="1" ht="16.5" customHeight="1">
      <c r="B12" s="37"/>
      <c r="C12" s="9" t="s">
        <v>102</v>
      </c>
      <c r="D12" s="81"/>
      <c r="E12" s="81"/>
      <c r="F12" s="81"/>
      <c r="G12" s="81"/>
      <c r="H12" s="81"/>
      <c r="I12" s="82">
        <v>72049.15</v>
      </c>
      <c r="J12" s="82">
        <v>0</v>
      </c>
      <c r="K12" s="76">
        <v>0</v>
      </c>
      <c r="M12" s="86" t="s">
        <v>97</v>
      </c>
    </row>
    <row r="13" spans="2:12" s="2" customFormat="1" ht="16.5" customHeight="1">
      <c r="B13" s="36"/>
      <c r="C13" s="39"/>
      <c r="D13" s="35"/>
      <c r="E13" s="51"/>
      <c r="F13" s="52"/>
      <c r="G13" s="52"/>
      <c r="H13" s="52"/>
      <c r="I13" s="53"/>
      <c r="J13" s="54"/>
      <c r="K13" s="54"/>
      <c r="L13" s="1"/>
    </row>
    <row r="14" spans="2:11" s="2" customFormat="1" ht="16.5" customHeight="1">
      <c r="B14" s="36"/>
      <c r="C14" s="39"/>
      <c r="D14" s="35"/>
      <c r="E14" s="51"/>
      <c r="F14" s="55"/>
      <c r="G14" s="55"/>
      <c r="H14" s="55"/>
      <c r="I14" s="53"/>
      <c r="J14" s="54"/>
      <c r="K14" s="54"/>
    </row>
    <row r="15" spans="2:11" s="2" customFormat="1" ht="16.5" customHeight="1">
      <c r="B15" s="134"/>
      <c r="C15" s="136" t="s">
        <v>1</v>
      </c>
      <c r="D15" s="108" t="s">
        <v>3</v>
      </c>
      <c r="E15" s="109"/>
      <c r="F15" s="109"/>
      <c r="G15" s="109"/>
      <c r="H15" s="109"/>
      <c r="I15" s="110"/>
      <c r="J15" s="118" t="s">
        <v>4</v>
      </c>
      <c r="K15" s="119"/>
    </row>
    <row r="16" spans="2:12" ht="16.5" customHeight="1">
      <c r="B16" s="135"/>
      <c r="C16" s="137"/>
      <c r="D16" s="91" t="s">
        <v>99</v>
      </c>
      <c r="E16" s="56" t="s">
        <v>94</v>
      </c>
      <c r="F16" s="56" t="s">
        <v>95</v>
      </c>
      <c r="G16" s="56" t="s">
        <v>96</v>
      </c>
      <c r="H16" s="56" t="s">
        <v>103</v>
      </c>
      <c r="I16" s="56" t="s">
        <v>2</v>
      </c>
      <c r="J16" s="49">
        <v>2019</v>
      </c>
      <c r="K16" s="49">
        <v>2020</v>
      </c>
      <c r="L16" s="2"/>
    </row>
    <row r="17" spans="2:12" ht="16.5" customHeight="1">
      <c r="B17" s="117" t="s">
        <v>27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2"/>
    </row>
    <row r="18" spans="2:11" s="2" customFormat="1" ht="16.5" customHeight="1">
      <c r="B18" s="114" t="s">
        <v>21</v>
      </c>
      <c r="C18" s="115"/>
      <c r="D18" s="115"/>
      <c r="E18" s="115"/>
      <c r="F18" s="115"/>
      <c r="G18" s="115"/>
      <c r="H18" s="115"/>
      <c r="I18" s="115"/>
      <c r="J18" s="115"/>
      <c r="K18" s="116"/>
    </row>
    <row r="19" spans="2:11" s="2" customFormat="1" ht="16.5" customHeight="1">
      <c r="B19" s="123" t="s">
        <v>22</v>
      </c>
      <c r="C19" s="124"/>
      <c r="D19" s="124"/>
      <c r="E19" s="124"/>
      <c r="F19" s="124"/>
      <c r="G19" s="124"/>
      <c r="H19" s="124"/>
      <c r="I19" s="124"/>
      <c r="J19" s="124"/>
      <c r="K19" s="125"/>
    </row>
    <row r="20" spans="2:11" s="2" customFormat="1" ht="16.5" customHeight="1">
      <c r="B20" s="40" t="s">
        <v>78</v>
      </c>
      <c r="C20" s="41" t="s">
        <v>35</v>
      </c>
      <c r="D20" s="58">
        <v>0</v>
      </c>
      <c r="E20" s="58">
        <v>0</v>
      </c>
      <c r="F20" s="59">
        <f>D20+E20</f>
        <v>0</v>
      </c>
      <c r="G20" s="59">
        <v>0</v>
      </c>
      <c r="H20" s="59">
        <v>0</v>
      </c>
      <c r="I20" s="60">
        <f>D20+H20</f>
        <v>0</v>
      </c>
      <c r="J20" s="60">
        <f>E20</f>
        <v>0</v>
      </c>
      <c r="K20" s="60">
        <f>E20</f>
        <v>0</v>
      </c>
    </row>
    <row r="21" spans="2:11" s="2" customFormat="1" ht="16.5" customHeight="1">
      <c r="B21" s="21"/>
      <c r="C21" s="22"/>
      <c r="D21" s="24"/>
      <c r="E21" s="25">
        <f>SUM(E20)</f>
        <v>0</v>
      </c>
      <c r="F21" s="25">
        <f>SUM(F20)</f>
        <v>0</v>
      </c>
      <c r="G21" s="25">
        <f>SUM(G20)</f>
        <v>0</v>
      </c>
      <c r="H21" s="25">
        <f>SUM(H20)</f>
        <v>0</v>
      </c>
      <c r="I21" s="25">
        <f>SUM(I14:I20)</f>
        <v>0</v>
      </c>
      <c r="J21" s="25">
        <v>0</v>
      </c>
      <c r="K21" s="25">
        <v>0</v>
      </c>
    </row>
    <row r="22" spans="2:12" ht="16.5" customHeight="1">
      <c r="B22" s="126" t="s">
        <v>6</v>
      </c>
      <c r="C22" s="127"/>
      <c r="D22" s="127"/>
      <c r="E22" s="127"/>
      <c r="F22" s="127"/>
      <c r="G22" s="127"/>
      <c r="H22" s="127"/>
      <c r="I22" s="127"/>
      <c r="J22" s="127"/>
      <c r="K22" s="128"/>
      <c r="L22" s="2"/>
    </row>
    <row r="23" spans="2:11" s="2" customFormat="1" ht="15">
      <c r="B23" s="40" t="s">
        <v>7</v>
      </c>
      <c r="C23" s="41" t="s">
        <v>36</v>
      </c>
      <c r="D23" s="58">
        <v>141332.44</v>
      </c>
      <c r="E23" s="50">
        <v>385000</v>
      </c>
      <c r="F23" s="59">
        <v>0</v>
      </c>
      <c r="G23" s="59">
        <v>0</v>
      </c>
      <c r="H23" s="59">
        <f aca="true" t="shared" si="0" ref="H23:H29">E23+F23-G23</f>
        <v>385000</v>
      </c>
      <c r="I23" s="59">
        <f aca="true" t="shared" si="1" ref="I23:I29">D23+H23</f>
        <v>526332.44</v>
      </c>
      <c r="J23" s="23">
        <v>385000</v>
      </c>
      <c r="K23" s="23">
        <v>385000</v>
      </c>
    </row>
    <row r="24" spans="2:11" s="2" customFormat="1" ht="15">
      <c r="B24" s="13" t="s">
        <v>8</v>
      </c>
      <c r="C24" s="10" t="s">
        <v>37</v>
      </c>
      <c r="D24" s="61">
        <v>5000</v>
      </c>
      <c r="E24" s="50">
        <v>0</v>
      </c>
      <c r="F24" s="23">
        <v>0</v>
      </c>
      <c r="G24" s="23">
        <v>0</v>
      </c>
      <c r="H24" s="23">
        <f t="shared" si="0"/>
        <v>0</v>
      </c>
      <c r="I24" s="59">
        <f t="shared" si="1"/>
        <v>5000</v>
      </c>
      <c r="J24" s="23">
        <v>0</v>
      </c>
      <c r="K24" s="23">
        <v>0</v>
      </c>
    </row>
    <row r="25" spans="2:11" s="2" customFormat="1" ht="15">
      <c r="B25" s="13" t="s">
        <v>9</v>
      </c>
      <c r="C25" s="10" t="s">
        <v>38</v>
      </c>
      <c r="D25" s="61"/>
      <c r="E25" s="50">
        <v>49800</v>
      </c>
      <c r="F25" s="23">
        <v>0</v>
      </c>
      <c r="G25" s="23">
        <v>0</v>
      </c>
      <c r="H25" s="23">
        <f t="shared" si="0"/>
        <v>49800</v>
      </c>
      <c r="I25" s="59">
        <f t="shared" si="1"/>
        <v>49800</v>
      </c>
      <c r="J25" s="23">
        <v>0</v>
      </c>
      <c r="K25" s="23">
        <v>0</v>
      </c>
    </row>
    <row r="26" spans="2:11" s="2" customFormat="1" ht="15">
      <c r="B26" s="9" t="s">
        <v>20</v>
      </c>
      <c r="C26" s="10" t="s">
        <v>41</v>
      </c>
      <c r="D26" s="61">
        <v>41600</v>
      </c>
      <c r="E26" s="50">
        <v>0</v>
      </c>
      <c r="F26" s="23">
        <v>0</v>
      </c>
      <c r="G26" s="23">
        <v>0</v>
      </c>
      <c r="H26" s="23">
        <f t="shared" si="0"/>
        <v>0</v>
      </c>
      <c r="I26" s="59">
        <f t="shared" si="1"/>
        <v>41600</v>
      </c>
      <c r="J26" s="23">
        <v>0</v>
      </c>
      <c r="K26" s="23">
        <v>0</v>
      </c>
    </row>
    <row r="27" spans="2:11" s="2" customFormat="1" ht="18">
      <c r="B27" s="9" t="s">
        <v>39</v>
      </c>
      <c r="C27" s="11" t="s">
        <v>40</v>
      </c>
      <c r="D27" s="61"/>
      <c r="E27" s="50">
        <v>0</v>
      </c>
      <c r="F27" s="23">
        <f>D27+E27</f>
        <v>0</v>
      </c>
      <c r="G27" s="23">
        <v>0</v>
      </c>
      <c r="H27" s="23">
        <f t="shared" si="0"/>
        <v>0</v>
      </c>
      <c r="I27" s="59">
        <f t="shared" si="1"/>
        <v>0</v>
      </c>
      <c r="J27" s="23">
        <v>0</v>
      </c>
      <c r="K27" s="23">
        <v>0</v>
      </c>
    </row>
    <row r="28" spans="2:11" s="2" customFormat="1" ht="15">
      <c r="B28" s="9" t="s">
        <v>10</v>
      </c>
      <c r="C28" s="11" t="s">
        <v>34</v>
      </c>
      <c r="D28" s="61">
        <v>22000</v>
      </c>
      <c r="E28" s="50">
        <v>97900</v>
      </c>
      <c r="F28" s="23">
        <v>0</v>
      </c>
      <c r="G28" s="23">
        <v>0</v>
      </c>
      <c r="H28" s="23">
        <f t="shared" si="0"/>
        <v>97900</v>
      </c>
      <c r="I28" s="59">
        <f t="shared" si="1"/>
        <v>119900</v>
      </c>
      <c r="J28" s="23">
        <v>0</v>
      </c>
      <c r="K28" s="23">
        <v>0</v>
      </c>
    </row>
    <row r="29" spans="2:11" s="2" customFormat="1" ht="15">
      <c r="B29" s="9" t="s">
        <v>79</v>
      </c>
      <c r="C29" s="11" t="s">
        <v>42</v>
      </c>
      <c r="D29" s="61">
        <v>0</v>
      </c>
      <c r="E29" s="50">
        <v>0</v>
      </c>
      <c r="F29" s="23">
        <f>D29+E29</f>
        <v>0</v>
      </c>
      <c r="G29" s="23">
        <v>0</v>
      </c>
      <c r="H29" s="23">
        <f t="shared" si="0"/>
        <v>0</v>
      </c>
      <c r="I29" s="59">
        <f t="shared" si="1"/>
        <v>0</v>
      </c>
      <c r="J29" s="23">
        <v>0</v>
      </c>
      <c r="K29" s="23">
        <v>0</v>
      </c>
    </row>
    <row r="30" spans="2:11" s="2" customFormat="1" ht="16.5" customHeight="1">
      <c r="B30" s="21"/>
      <c r="C30" s="22"/>
      <c r="D30" s="25">
        <f aca="true" t="shared" si="2" ref="D30:K30">SUM(D23:D29)</f>
        <v>209932.44</v>
      </c>
      <c r="E30" s="25">
        <f t="shared" si="2"/>
        <v>532700</v>
      </c>
      <c r="F30" s="25">
        <f t="shared" si="2"/>
        <v>0</v>
      </c>
      <c r="G30" s="25">
        <f t="shared" si="2"/>
        <v>0</v>
      </c>
      <c r="H30" s="25">
        <f t="shared" si="2"/>
        <v>532700</v>
      </c>
      <c r="I30" s="25">
        <f t="shared" si="2"/>
        <v>742632.44</v>
      </c>
      <c r="J30" s="25">
        <f t="shared" si="2"/>
        <v>385000</v>
      </c>
      <c r="K30" s="25">
        <f t="shared" si="2"/>
        <v>385000</v>
      </c>
    </row>
    <row r="31" spans="2:11" s="2" customFormat="1" ht="16.5" customHeight="1">
      <c r="B31" s="129" t="s">
        <v>23</v>
      </c>
      <c r="C31" s="130"/>
      <c r="D31" s="130"/>
      <c r="E31" s="130"/>
      <c r="F31" s="130"/>
      <c r="G31" s="130"/>
      <c r="H31" s="130"/>
      <c r="I31" s="130"/>
      <c r="J31" s="130"/>
      <c r="K31" s="131"/>
    </row>
    <row r="32" spans="2:11" s="2" customFormat="1" ht="16.5" customHeight="1">
      <c r="B32" s="99" t="s">
        <v>50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 s="2" customFormat="1" ht="16.5" customHeight="1">
      <c r="B33" s="9" t="s">
        <v>80</v>
      </c>
      <c r="C33" s="11" t="s">
        <v>51</v>
      </c>
      <c r="D33" s="23">
        <v>0</v>
      </c>
      <c r="E33" s="23">
        <v>0</v>
      </c>
      <c r="F33" s="23">
        <f>D33+E33</f>
        <v>0</v>
      </c>
      <c r="G33" s="23">
        <v>0</v>
      </c>
      <c r="H33" s="23">
        <f>E33+F33-G33</f>
        <v>0</v>
      </c>
      <c r="I33" s="23">
        <f>D33+H33</f>
        <v>0</v>
      </c>
      <c r="J33" s="23">
        <v>0</v>
      </c>
      <c r="K33" s="23">
        <v>0</v>
      </c>
    </row>
    <row r="34" spans="2:11" s="2" customFormat="1" ht="16.5" customHeight="1">
      <c r="B34" s="21"/>
      <c r="C34" s="22"/>
      <c r="D34" s="25"/>
      <c r="E34" s="25"/>
      <c r="F34" s="25"/>
      <c r="G34" s="25"/>
      <c r="H34" s="25"/>
      <c r="I34" s="25">
        <f>SUM(I33)</f>
        <v>0</v>
      </c>
      <c r="J34" s="25">
        <f>SUM(J33)</f>
        <v>0</v>
      </c>
      <c r="K34" s="25">
        <f>SUM(K33)</f>
        <v>0</v>
      </c>
    </row>
    <row r="35" spans="2:11" s="2" customFormat="1" ht="16.5" customHeight="1">
      <c r="B35" s="15"/>
      <c r="C35" s="19" t="s">
        <v>28</v>
      </c>
      <c r="D35" s="26">
        <f>D30+D34</f>
        <v>209932.44</v>
      </c>
      <c r="E35" s="26">
        <f aca="true" t="shared" si="3" ref="E35:K35">E34+E30+E21</f>
        <v>532700</v>
      </c>
      <c r="F35" s="26">
        <f t="shared" si="3"/>
        <v>0</v>
      </c>
      <c r="G35" s="26">
        <f t="shared" si="3"/>
        <v>0</v>
      </c>
      <c r="H35" s="26">
        <f t="shared" si="3"/>
        <v>532700</v>
      </c>
      <c r="I35" s="26">
        <f t="shared" si="3"/>
        <v>742632.44</v>
      </c>
      <c r="J35" s="26">
        <f t="shared" si="3"/>
        <v>385000</v>
      </c>
      <c r="K35" s="26">
        <f t="shared" si="3"/>
        <v>385000</v>
      </c>
    </row>
    <row r="36" spans="2:11" s="2" customFormat="1" ht="16.5" customHeight="1">
      <c r="B36" s="17"/>
      <c r="C36" s="5"/>
      <c r="D36" s="27"/>
      <c r="E36" s="27"/>
      <c r="F36" s="84">
        <f>D35+E35</f>
        <v>742632.44</v>
      </c>
      <c r="G36" s="27"/>
      <c r="H36" s="27"/>
      <c r="I36" s="57"/>
      <c r="J36" s="57"/>
      <c r="K36" s="57"/>
    </row>
    <row r="37" spans="2:11" s="2" customFormat="1" ht="16.5" customHeight="1">
      <c r="B37" s="111" t="s">
        <v>52</v>
      </c>
      <c r="C37" s="112"/>
      <c r="D37" s="112"/>
      <c r="E37" s="112"/>
      <c r="F37" s="112"/>
      <c r="G37" s="112"/>
      <c r="H37" s="112"/>
      <c r="I37" s="112"/>
      <c r="J37" s="112"/>
      <c r="K37" s="113"/>
    </row>
    <row r="38" spans="2:11" s="2" customFormat="1" ht="16.5" customHeight="1">
      <c r="B38" s="111" t="s">
        <v>53</v>
      </c>
      <c r="C38" s="112"/>
      <c r="D38" s="112"/>
      <c r="E38" s="112"/>
      <c r="F38" s="112"/>
      <c r="G38" s="112"/>
      <c r="H38" s="112"/>
      <c r="I38" s="112"/>
      <c r="J38" s="112"/>
      <c r="K38" s="113"/>
    </row>
    <row r="39" spans="2:11" s="2" customFormat="1" ht="16.5" customHeight="1">
      <c r="B39" s="103" t="s">
        <v>54</v>
      </c>
      <c r="C39" s="104"/>
      <c r="D39" s="104"/>
      <c r="E39" s="104"/>
      <c r="F39" s="104"/>
      <c r="G39" s="104"/>
      <c r="H39" s="104"/>
      <c r="I39" s="63"/>
      <c r="J39" s="63"/>
      <c r="K39" s="64"/>
    </row>
    <row r="40" spans="2:11" s="2" customFormat="1" ht="16.5" customHeight="1">
      <c r="B40" s="42" t="s">
        <v>19</v>
      </c>
      <c r="C40" s="43" t="s">
        <v>43</v>
      </c>
      <c r="D40" s="58">
        <v>9174</v>
      </c>
      <c r="E40" s="50">
        <v>110500</v>
      </c>
      <c r="F40" s="59">
        <v>0</v>
      </c>
      <c r="G40" s="58">
        <v>0</v>
      </c>
      <c r="H40" s="58">
        <f>E40+F40-G40</f>
        <v>110500</v>
      </c>
      <c r="I40" s="23">
        <f>D40+H40</f>
        <v>119674</v>
      </c>
      <c r="J40" s="61">
        <v>90500</v>
      </c>
      <c r="K40" s="61">
        <v>90500</v>
      </c>
    </row>
    <row r="41" spans="2:11" s="2" customFormat="1" ht="16.5" customHeight="1">
      <c r="B41" s="3" t="s">
        <v>81</v>
      </c>
      <c r="C41" s="12" t="s">
        <v>55</v>
      </c>
      <c r="D41" s="28">
        <v>69066.41</v>
      </c>
      <c r="E41" s="50">
        <v>120000</v>
      </c>
      <c r="F41" s="23">
        <v>0</v>
      </c>
      <c r="G41" s="32">
        <v>0</v>
      </c>
      <c r="H41" s="58">
        <f>E41+F41-G41</f>
        <v>120000</v>
      </c>
      <c r="I41" s="23">
        <f>D41+H41</f>
        <v>189066.41</v>
      </c>
      <c r="J41" s="32">
        <v>120000</v>
      </c>
      <c r="K41" s="32">
        <v>120000</v>
      </c>
    </row>
    <row r="42" spans="2:11" s="2" customFormat="1" ht="16.5" customHeight="1">
      <c r="B42" s="21"/>
      <c r="C42" s="22"/>
      <c r="D42" s="25">
        <f aca="true" t="shared" si="4" ref="D42:K42">SUM(D40:D41)</f>
        <v>78240.41</v>
      </c>
      <c r="E42" s="25">
        <f t="shared" si="4"/>
        <v>230500</v>
      </c>
      <c r="F42" s="25">
        <f t="shared" si="4"/>
        <v>0</v>
      </c>
      <c r="G42" s="25">
        <f t="shared" si="4"/>
        <v>0</v>
      </c>
      <c r="H42" s="25">
        <f t="shared" si="4"/>
        <v>230500</v>
      </c>
      <c r="I42" s="25">
        <f t="shared" si="4"/>
        <v>308740.41000000003</v>
      </c>
      <c r="J42" s="25">
        <f t="shared" si="4"/>
        <v>210500</v>
      </c>
      <c r="K42" s="25">
        <f t="shared" si="4"/>
        <v>210500</v>
      </c>
    </row>
    <row r="43" spans="2:11" s="2" customFormat="1" ht="16.5" customHeight="1">
      <c r="B43" s="99" t="s">
        <v>56</v>
      </c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 s="2" customFormat="1" ht="16.5" customHeight="1">
      <c r="B44" s="3" t="s">
        <v>25</v>
      </c>
      <c r="C44" s="12" t="s">
        <v>5</v>
      </c>
      <c r="D44" s="28">
        <v>0</v>
      </c>
      <c r="E44" s="61">
        <v>2000</v>
      </c>
      <c r="F44" s="23">
        <v>0</v>
      </c>
      <c r="G44" s="32">
        <v>0</v>
      </c>
      <c r="H44" s="32">
        <f>E44+F44-G44</f>
        <v>2000</v>
      </c>
      <c r="I44" s="23">
        <f>D44+H44</f>
        <v>2000</v>
      </c>
      <c r="J44" s="23">
        <f>E44</f>
        <v>2000</v>
      </c>
      <c r="K44" s="23">
        <f>E44</f>
        <v>2000</v>
      </c>
    </row>
    <row r="45" spans="2:11" s="2" customFormat="1" ht="16.5" customHeight="1">
      <c r="B45" s="21"/>
      <c r="C45" s="22"/>
      <c r="D45" s="25">
        <f aca="true" t="shared" si="5" ref="D45:K45">SUM(D43:D44)</f>
        <v>0</v>
      </c>
      <c r="E45" s="25">
        <f t="shared" si="5"/>
        <v>2000</v>
      </c>
      <c r="F45" s="25">
        <f t="shared" si="5"/>
        <v>0</v>
      </c>
      <c r="G45" s="25">
        <f t="shared" si="5"/>
        <v>0</v>
      </c>
      <c r="H45" s="25">
        <f t="shared" si="5"/>
        <v>2000</v>
      </c>
      <c r="I45" s="25">
        <f t="shared" si="5"/>
        <v>2000</v>
      </c>
      <c r="J45" s="25">
        <f t="shared" si="5"/>
        <v>2000</v>
      </c>
      <c r="K45" s="25">
        <f t="shared" si="5"/>
        <v>2000</v>
      </c>
    </row>
    <row r="46" spans="2:11" s="2" customFormat="1" ht="16.5" customHeight="1">
      <c r="B46" s="103" t="s">
        <v>57</v>
      </c>
      <c r="C46" s="104"/>
      <c r="D46" s="104"/>
      <c r="E46" s="104"/>
      <c r="F46" s="104"/>
      <c r="G46" s="104"/>
      <c r="H46" s="104"/>
      <c r="I46" s="63"/>
      <c r="J46" s="63"/>
      <c r="K46" s="64"/>
    </row>
    <row r="47" spans="2:11" s="2" customFormat="1" ht="16.5" customHeight="1">
      <c r="B47" s="42" t="s">
        <v>58</v>
      </c>
      <c r="C47" s="43" t="s">
        <v>59</v>
      </c>
      <c r="D47" s="46">
        <v>0</v>
      </c>
      <c r="E47" s="58">
        <v>3000</v>
      </c>
      <c r="F47" s="59">
        <v>0</v>
      </c>
      <c r="G47" s="65">
        <v>0</v>
      </c>
      <c r="H47" s="65">
        <f>E47+F47-G47</f>
        <v>3000</v>
      </c>
      <c r="I47" s="59">
        <f>D47+H47</f>
        <v>3000</v>
      </c>
      <c r="J47" s="32">
        <v>3000</v>
      </c>
      <c r="K47" s="32">
        <v>3000</v>
      </c>
    </row>
    <row r="48" spans="2:11" s="2" customFormat="1" ht="16.5" customHeight="1">
      <c r="B48" s="3" t="s">
        <v>60</v>
      </c>
      <c r="C48" s="12" t="s">
        <v>61</v>
      </c>
      <c r="D48" s="28">
        <v>0</v>
      </c>
      <c r="E48" s="61">
        <v>3000</v>
      </c>
      <c r="F48" s="23">
        <v>0</v>
      </c>
      <c r="G48" s="32">
        <v>0</v>
      </c>
      <c r="H48" s="65">
        <f>E48+F48-G48</f>
        <v>3000</v>
      </c>
      <c r="I48" s="59">
        <f>D48+H48</f>
        <v>3000</v>
      </c>
      <c r="J48" s="32">
        <v>3000</v>
      </c>
      <c r="K48" s="32">
        <v>3000</v>
      </c>
    </row>
    <row r="49" spans="2:11" s="2" customFormat="1" ht="16.5" customHeight="1">
      <c r="B49" s="3" t="s">
        <v>62</v>
      </c>
      <c r="C49" s="12" t="s">
        <v>63</v>
      </c>
      <c r="D49" s="28">
        <v>0</v>
      </c>
      <c r="E49" s="61">
        <v>5000</v>
      </c>
      <c r="F49" s="23">
        <v>0</v>
      </c>
      <c r="G49" s="32">
        <v>0</v>
      </c>
      <c r="H49" s="65">
        <f>E49+F49-G49</f>
        <v>5000</v>
      </c>
      <c r="I49" s="59">
        <f>D49+H49</f>
        <v>5000</v>
      </c>
      <c r="J49" s="32">
        <v>3000</v>
      </c>
      <c r="K49" s="32">
        <v>3000</v>
      </c>
    </row>
    <row r="50" spans="2:11" s="2" customFormat="1" ht="16.5" customHeight="1">
      <c r="B50" s="3" t="s">
        <v>64</v>
      </c>
      <c r="C50" s="12" t="s">
        <v>65</v>
      </c>
      <c r="D50" s="61">
        <v>1000</v>
      </c>
      <c r="E50" s="61">
        <v>1000</v>
      </c>
      <c r="F50" s="23">
        <v>0</v>
      </c>
      <c r="G50" s="32">
        <v>0</v>
      </c>
      <c r="H50" s="65">
        <f>E50+F50-G50</f>
        <v>1000</v>
      </c>
      <c r="I50" s="59">
        <f>D50+H50</f>
        <v>2000</v>
      </c>
      <c r="J50" s="32">
        <v>1000</v>
      </c>
      <c r="K50" s="32">
        <v>1000</v>
      </c>
    </row>
    <row r="51" spans="2:11" s="2" customFormat="1" ht="16.5" customHeight="1">
      <c r="B51" s="21"/>
      <c r="C51" s="22"/>
      <c r="D51" s="25">
        <f>SUM(D49:D50)</f>
        <v>1000</v>
      </c>
      <c r="E51" s="25">
        <f aca="true" t="shared" si="6" ref="E51:K51">SUM(E47:E50)</f>
        <v>12000</v>
      </c>
      <c r="F51" s="25">
        <f t="shared" si="6"/>
        <v>0</v>
      </c>
      <c r="G51" s="25">
        <f t="shared" si="6"/>
        <v>0</v>
      </c>
      <c r="H51" s="25">
        <f t="shared" si="6"/>
        <v>12000</v>
      </c>
      <c r="I51" s="25">
        <f t="shared" si="6"/>
        <v>13000</v>
      </c>
      <c r="J51" s="25">
        <f t="shared" si="6"/>
        <v>10000</v>
      </c>
      <c r="K51" s="25">
        <f t="shared" si="6"/>
        <v>10000</v>
      </c>
    </row>
    <row r="52" spans="2:11" s="2" customFormat="1" ht="16.5" customHeight="1">
      <c r="B52" s="103" t="s">
        <v>66</v>
      </c>
      <c r="C52" s="104"/>
      <c r="D52" s="104"/>
      <c r="E52" s="104"/>
      <c r="F52" s="104"/>
      <c r="G52" s="104"/>
      <c r="H52" s="105"/>
      <c r="I52" s="57"/>
      <c r="J52" s="57"/>
      <c r="K52" s="57"/>
    </row>
    <row r="53" spans="2:11" s="2" customFormat="1" ht="16.5" customHeight="1">
      <c r="B53" s="3" t="s">
        <v>26</v>
      </c>
      <c r="C53" s="12" t="s">
        <v>32</v>
      </c>
      <c r="D53" s="28">
        <v>0</v>
      </c>
      <c r="E53" s="61">
        <v>2300</v>
      </c>
      <c r="F53" s="23">
        <v>0</v>
      </c>
      <c r="G53" s="32">
        <v>0</v>
      </c>
      <c r="H53" s="32">
        <f>E53+F53-G53</f>
        <v>2300</v>
      </c>
      <c r="I53" s="23">
        <f>D53+H53</f>
        <v>2300</v>
      </c>
      <c r="J53" s="23">
        <f>E53</f>
        <v>2300</v>
      </c>
      <c r="K53" s="23">
        <f>E53</f>
        <v>2300</v>
      </c>
    </row>
    <row r="54" spans="2:11" s="2" customFormat="1" ht="16.5" customHeight="1">
      <c r="B54" s="21"/>
      <c r="C54" s="22"/>
      <c r="D54" s="25">
        <f>SUM(D52:D53)</f>
        <v>0</v>
      </c>
      <c r="E54" s="25">
        <f aca="true" t="shared" si="7" ref="E54:K54">SUM(E53)</f>
        <v>2300</v>
      </c>
      <c r="F54" s="25">
        <f t="shared" si="7"/>
        <v>0</v>
      </c>
      <c r="G54" s="25">
        <f t="shared" si="7"/>
        <v>0</v>
      </c>
      <c r="H54" s="25">
        <f t="shared" si="7"/>
        <v>2300</v>
      </c>
      <c r="I54" s="25">
        <f t="shared" si="7"/>
        <v>2300</v>
      </c>
      <c r="J54" s="25">
        <f t="shared" si="7"/>
        <v>2300</v>
      </c>
      <c r="K54" s="25">
        <f t="shared" si="7"/>
        <v>2300</v>
      </c>
    </row>
    <row r="55" spans="2:11" s="2" customFormat="1" ht="16.5" customHeight="1">
      <c r="B55" s="103" t="s">
        <v>67</v>
      </c>
      <c r="C55" s="104"/>
      <c r="D55" s="104"/>
      <c r="E55" s="104"/>
      <c r="F55" s="104"/>
      <c r="G55" s="104"/>
      <c r="H55" s="105"/>
      <c r="I55" s="57"/>
      <c r="J55" s="57"/>
      <c r="K55" s="57"/>
    </row>
    <row r="56" spans="2:11" s="2" customFormat="1" ht="16.5" customHeight="1">
      <c r="B56" s="3" t="s">
        <v>82</v>
      </c>
      <c r="C56" s="12" t="s">
        <v>44</v>
      </c>
      <c r="D56" s="28">
        <v>0</v>
      </c>
      <c r="E56" s="23">
        <v>6000</v>
      </c>
      <c r="F56" s="23">
        <v>0</v>
      </c>
      <c r="G56" s="32">
        <v>0</v>
      </c>
      <c r="H56" s="32">
        <f>E56+F56-G56</f>
        <v>6000</v>
      </c>
      <c r="I56" s="59">
        <f>D56+H56</f>
        <v>6000</v>
      </c>
      <c r="J56" s="59">
        <f>E56</f>
        <v>6000</v>
      </c>
      <c r="K56" s="59">
        <f>E56</f>
        <v>6000</v>
      </c>
    </row>
    <row r="57" spans="2:11" s="2" customFormat="1" ht="16.5" customHeight="1">
      <c r="B57" s="21"/>
      <c r="C57" s="22"/>
      <c r="D57" s="25">
        <f aca="true" t="shared" si="8" ref="D57:K57">SUM(D55:D56)</f>
        <v>0</v>
      </c>
      <c r="E57" s="25">
        <f t="shared" si="8"/>
        <v>6000</v>
      </c>
      <c r="F57" s="25">
        <f t="shared" si="8"/>
        <v>0</v>
      </c>
      <c r="G57" s="25">
        <f t="shared" si="8"/>
        <v>0</v>
      </c>
      <c r="H57" s="25">
        <f t="shared" si="8"/>
        <v>6000</v>
      </c>
      <c r="I57" s="25">
        <f t="shared" si="8"/>
        <v>6000</v>
      </c>
      <c r="J57" s="25">
        <f t="shared" si="8"/>
        <v>6000</v>
      </c>
      <c r="K57" s="25">
        <f t="shared" si="8"/>
        <v>6000</v>
      </c>
    </row>
    <row r="58" spans="2:11" s="2" customFormat="1" ht="16.5" customHeight="1">
      <c r="B58" s="15"/>
      <c r="C58" s="19" t="s">
        <v>29</v>
      </c>
      <c r="D58" s="29">
        <f aca="true" t="shared" si="9" ref="D58:K58">D57+D54+D51+D45+D42</f>
        <v>79240.41</v>
      </c>
      <c r="E58" s="29">
        <f t="shared" si="9"/>
        <v>252800</v>
      </c>
      <c r="F58" s="29">
        <f t="shared" si="9"/>
        <v>0</v>
      </c>
      <c r="G58" s="29">
        <f t="shared" si="9"/>
        <v>0</v>
      </c>
      <c r="H58" s="29">
        <f t="shared" si="9"/>
        <v>252800</v>
      </c>
      <c r="I58" s="29">
        <f t="shared" si="9"/>
        <v>332040.41000000003</v>
      </c>
      <c r="J58" s="29">
        <f t="shared" si="9"/>
        <v>230800</v>
      </c>
      <c r="K58" s="29">
        <f t="shared" si="9"/>
        <v>230800</v>
      </c>
    </row>
    <row r="59" spans="2:11" s="2" customFormat="1" ht="16.5" customHeight="1">
      <c r="B59" s="122"/>
      <c r="C59" s="122"/>
      <c r="D59" s="122"/>
      <c r="E59" s="122"/>
      <c r="F59" s="122"/>
      <c r="G59" s="122"/>
      <c r="H59" s="122"/>
      <c r="I59" s="57"/>
      <c r="J59" s="57"/>
      <c r="K59" s="57"/>
    </row>
    <row r="60" spans="2:11" s="2" customFormat="1" ht="16.5" customHeight="1">
      <c r="B60" s="96"/>
      <c r="C60" s="96"/>
      <c r="D60" s="96"/>
      <c r="E60" s="96"/>
      <c r="F60" s="62">
        <f>D58+E58</f>
        <v>332040.41000000003</v>
      </c>
      <c r="G60" s="71"/>
      <c r="H60" s="71"/>
      <c r="I60" s="57"/>
      <c r="J60" s="57"/>
      <c r="K60" s="57"/>
    </row>
    <row r="61" spans="2:11" s="2" customFormat="1" ht="16.5" customHeight="1">
      <c r="B61" s="117" t="s">
        <v>68</v>
      </c>
      <c r="C61" s="117"/>
      <c r="D61" s="117"/>
      <c r="E61" s="117"/>
      <c r="F61" s="117"/>
      <c r="G61" s="117"/>
      <c r="H61" s="117"/>
      <c r="I61" s="117"/>
      <c r="J61" s="117"/>
      <c r="K61" s="117"/>
    </row>
    <row r="62" spans="2:11" s="2" customFormat="1" ht="16.5" customHeight="1">
      <c r="B62" s="111" t="s">
        <v>69</v>
      </c>
      <c r="C62" s="112"/>
      <c r="D62" s="112"/>
      <c r="E62" s="112"/>
      <c r="F62" s="112"/>
      <c r="G62" s="112"/>
      <c r="H62" s="112"/>
      <c r="I62" s="112"/>
      <c r="J62" s="112"/>
      <c r="K62" s="113"/>
    </row>
    <row r="63" spans="2:11" s="2" customFormat="1" ht="16.5" customHeight="1">
      <c r="B63" s="120" t="s">
        <v>70</v>
      </c>
      <c r="C63" s="121"/>
      <c r="D63" s="121"/>
      <c r="E63" s="121"/>
      <c r="F63" s="121"/>
      <c r="G63" s="121"/>
      <c r="H63" s="121"/>
      <c r="I63" s="121"/>
      <c r="J63" s="121"/>
      <c r="K63" s="121"/>
    </row>
    <row r="64" spans="2:11" s="2" customFormat="1" ht="16.5" customHeight="1">
      <c r="B64" s="101" t="s">
        <v>71</v>
      </c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 s="2" customFormat="1" ht="16.5" customHeight="1">
      <c r="B65" s="3" t="s">
        <v>33</v>
      </c>
      <c r="C65" s="14" t="s">
        <v>45</v>
      </c>
      <c r="D65" s="30">
        <v>0</v>
      </c>
      <c r="E65" s="31">
        <v>0</v>
      </c>
      <c r="F65" s="23">
        <f>D65+E65</f>
        <v>0</v>
      </c>
      <c r="G65" s="32">
        <v>0</v>
      </c>
      <c r="H65" s="32">
        <f>E65+F65-G65</f>
        <v>0</v>
      </c>
      <c r="I65" s="23">
        <f>D65+H65</f>
        <v>0</v>
      </c>
      <c r="J65" s="23">
        <f>E65</f>
        <v>0</v>
      </c>
      <c r="K65" s="23">
        <f>E65</f>
        <v>0</v>
      </c>
    </row>
    <row r="66" spans="2:11" s="2" customFormat="1" ht="16.5" customHeight="1">
      <c r="B66" s="21"/>
      <c r="C66" s="22"/>
      <c r="D66" s="24">
        <f aca="true" t="shared" si="10" ref="D66:K66">SUM(D65)</f>
        <v>0</v>
      </c>
      <c r="E66" s="24">
        <f t="shared" si="10"/>
        <v>0</v>
      </c>
      <c r="F66" s="24">
        <f t="shared" si="10"/>
        <v>0</v>
      </c>
      <c r="G66" s="24">
        <f t="shared" si="10"/>
        <v>0</v>
      </c>
      <c r="H66" s="24">
        <f t="shared" si="10"/>
        <v>0</v>
      </c>
      <c r="I66" s="72">
        <f t="shared" si="10"/>
        <v>0</v>
      </c>
      <c r="J66" s="24">
        <f t="shared" si="10"/>
        <v>0</v>
      </c>
      <c r="K66" s="24">
        <f t="shared" si="10"/>
        <v>0</v>
      </c>
    </row>
    <row r="67" spans="2:12" s="2" customFormat="1" ht="16.5" customHeight="1">
      <c r="B67" s="94" t="s">
        <v>11</v>
      </c>
      <c r="C67" s="95"/>
      <c r="D67" s="95"/>
      <c r="E67" s="95"/>
      <c r="F67" s="95"/>
      <c r="G67" s="95"/>
      <c r="H67" s="95"/>
      <c r="I67" s="95"/>
      <c r="J67" s="95"/>
      <c r="K67" s="95"/>
      <c r="L67" s="1"/>
    </row>
    <row r="68" spans="2:12" s="2" customFormat="1" ht="16.5" customHeight="1">
      <c r="B68" s="97" t="s">
        <v>12</v>
      </c>
      <c r="C68" s="98"/>
      <c r="D68" s="98"/>
      <c r="E68" s="98"/>
      <c r="F68" s="98"/>
      <c r="G68" s="98"/>
      <c r="H68" s="98"/>
      <c r="I68" s="98"/>
      <c r="J68" s="98"/>
      <c r="K68" s="98"/>
      <c r="L68" s="1"/>
    </row>
    <row r="69" spans="2:12" s="2" customFormat="1" ht="16.5" customHeight="1">
      <c r="B69" s="13" t="s">
        <v>13</v>
      </c>
      <c r="C69" s="10" t="s">
        <v>72</v>
      </c>
      <c r="D69" s="30">
        <v>0</v>
      </c>
      <c r="E69" s="31">
        <v>0</v>
      </c>
      <c r="F69" s="23">
        <f>D69+E69</f>
        <v>0</v>
      </c>
      <c r="G69" s="32">
        <v>0</v>
      </c>
      <c r="H69" s="32">
        <f>E69+F69-G69</f>
        <v>0</v>
      </c>
      <c r="I69" s="23">
        <f>D69+H69</f>
        <v>0</v>
      </c>
      <c r="J69" s="23">
        <f>E69</f>
        <v>0</v>
      </c>
      <c r="K69" s="23">
        <f>E69</f>
        <v>0</v>
      </c>
      <c r="L69" s="1"/>
    </row>
    <row r="70" spans="2:12" s="2" customFormat="1" ht="16.5" customHeight="1">
      <c r="B70" s="21"/>
      <c r="C70" s="22"/>
      <c r="D70" s="24">
        <f aca="true" t="shared" si="11" ref="D70:K70">SUM(D69)</f>
        <v>0</v>
      </c>
      <c r="E70" s="24">
        <f t="shared" si="11"/>
        <v>0</v>
      </c>
      <c r="F70" s="24">
        <f t="shared" si="11"/>
        <v>0</v>
      </c>
      <c r="G70" s="24">
        <f t="shared" si="11"/>
        <v>0</v>
      </c>
      <c r="H70" s="24">
        <f t="shared" si="11"/>
        <v>0</v>
      </c>
      <c r="I70" s="72">
        <f t="shared" si="11"/>
        <v>0</v>
      </c>
      <c r="J70" s="24">
        <f t="shared" si="11"/>
        <v>0</v>
      </c>
      <c r="K70" s="24">
        <f t="shared" si="11"/>
        <v>0</v>
      </c>
      <c r="L70" s="1"/>
    </row>
    <row r="71" spans="2:12" s="2" customFormat="1" ht="16.5" customHeight="1">
      <c r="B71" s="99" t="s">
        <v>14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"/>
    </row>
    <row r="72" spans="2:12" s="2" customFormat="1" ht="16.5" customHeight="1">
      <c r="B72" s="9" t="s">
        <v>15</v>
      </c>
      <c r="C72" s="10" t="s">
        <v>73</v>
      </c>
      <c r="D72" s="28">
        <v>0</v>
      </c>
      <c r="E72" s="33">
        <v>0</v>
      </c>
      <c r="F72" s="23">
        <f>D72+E72</f>
        <v>0</v>
      </c>
      <c r="G72" s="32">
        <v>0</v>
      </c>
      <c r="H72" s="32">
        <f>E72+F72-G72</f>
        <v>0</v>
      </c>
      <c r="I72" s="23">
        <f>D72+H72</f>
        <v>0</v>
      </c>
      <c r="J72" s="23">
        <f>E72</f>
        <v>0</v>
      </c>
      <c r="K72" s="23">
        <f>E72</f>
        <v>0</v>
      </c>
      <c r="L72" s="1"/>
    </row>
    <row r="73" spans="2:12" s="2" customFormat="1" ht="16.5" customHeight="1">
      <c r="B73" s="21"/>
      <c r="C73" s="22"/>
      <c r="D73" s="24">
        <f aca="true" t="shared" si="12" ref="D73:K73">SUM(D72)</f>
        <v>0</v>
      </c>
      <c r="E73" s="24">
        <f t="shared" si="12"/>
        <v>0</v>
      </c>
      <c r="F73" s="24">
        <f t="shared" si="12"/>
        <v>0</v>
      </c>
      <c r="G73" s="24">
        <f t="shared" si="12"/>
        <v>0</v>
      </c>
      <c r="H73" s="24">
        <f t="shared" si="12"/>
        <v>0</v>
      </c>
      <c r="I73" s="72">
        <f t="shared" si="12"/>
        <v>0</v>
      </c>
      <c r="J73" s="24">
        <f t="shared" si="12"/>
        <v>0</v>
      </c>
      <c r="K73" s="24">
        <f t="shared" si="12"/>
        <v>0</v>
      </c>
      <c r="L73" s="1"/>
    </row>
    <row r="74" spans="2:12" s="2" customFormat="1" ht="16.5" customHeight="1">
      <c r="B74" s="99" t="s">
        <v>74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"/>
    </row>
    <row r="75" spans="2:15" s="2" customFormat="1" ht="16.5" customHeight="1">
      <c r="B75" s="3" t="s">
        <v>83</v>
      </c>
      <c r="C75" s="10" t="s">
        <v>46</v>
      </c>
      <c r="D75" s="32">
        <v>0</v>
      </c>
      <c r="E75" s="32">
        <v>0</v>
      </c>
      <c r="F75" s="32">
        <f>D75+E75</f>
        <v>0</v>
      </c>
      <c r="G75" s="32">
        <v>0</v>
      </c>
      <c r="H75" s="32">
        <f>E75+F75-G75</f>
        <v>0</v>
      </c>
      <c r="I75" s="23">
        <f>D75+H75</f>
        <v>0</v>
      </c>
      <c r="J75" s="23">
        <f>E75</f>
        <v>0</v>
      </c>
      <c r="K75" s="23">
        <f>E75</f>
        <v>0</v>
      </c>
      <c r="L75" s="1"/>
      <c r="M75" s="1"/>
      <c r="N75" s="1"/>
      <c r="O75" s="1"/>
    </row>
    <row r="76" spans="2:11" ht="16.5" customHeight="1">
      <c r="B76" s="21"/>
      <c r="C76" s="22"/>
      <c r="D76" s="24">
        <f aca="true" t="shared" si="13" ref="D76:K76">SUM(D75)</f>
        <v>0</v>
      </c>
      <c r="E76" s="24">
        <f t="shared" si="13"/>
        <v>0</v>
      </c>
      <c r="F76" s="24">
        <f t="shared" si="13"/>
        <v>0</v>
      </c>
      <c r="G76" s="24">
        <f t="shared" si="13"/>
        <v>0</v>
      </c>
      <c r="H76" s="24">
        <f t="shared" si="13"/>
        <v>0</v>
      </c>
      <c r="I76" s="72">
        <f t="shared" si="13"/>
        <v>0</v>
      </c>
      <c r="J76" s="24">
        <f t="shared" si="13"/>
        <v>0</v>
      </c>
      <c r="K76" s="24">
        <f t="shared" si="13"/>
        <v>0</v>
      </c>
    </row>
    <row r="77" spans="2:11" ht="16.5" customHeight="1">
      <c r="B77" s="94" t="s">
        <v>16</v>
      </c>
      <c r="C77" s="95"/>
      <c r="D77" s="95"/>
      <c r="E77" s="95"/>
      <c r="F77" s="95"/>
      <c r="G77" s="95"/>
      <c r="H77" s="95"/>
      <c r="I77" s="95"/>
      <c r="J77" s="95"/>
      <c r="K77" s="95"/>
    </row>
    <row r="78" spans="2:11" ht="16.5" customHeight="1">
      <c r="B78" s="97" t="s">
        <v>75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2:11" ht="16.5" customHeight="1">
      <c r="B79" s="9" t="s">
        <v>17</v>
      </c>
      <c r="C79" s="10" t="s">
        <v>76</v>
      </c>
      <c r="D79" s="28">
        <v>0</v>
      </c>
      <c r="E79" s="33">
        <v>0</v>
      </c>
      <c r="F79" s="32">
        <f>D79+E79</f>
        <v>0</v>
      </c>
      <c r="G79" s="32">
        <v>0</v>
      </c>
      <c r="H79" s="32">
        <f>E79+F79-G79</f>
        <v>0</v>
      </c>
      <c r="I79" s="23">
        <f>D79+H79</f>
        <v>0</v>
      </c>
      <c r="J79" s="23">
        <f>E79</f>
        <v>0</v>
      </c>
      <c r="K79" s="23">
        <f>E79</f>
        <v>0</v>
      </c>
    </row>
    <row r="80" spans="2:11" ht="16.5" customHeight="1">
      <c r="B80" s="21"/>
      <c r="C80" s="22"/>
      <c r="D80" s="24">
        <f aca="true" t="shared" si="14" ref="D80:K80">SUM(D79)</f>
        <v>0</v>
      </c>
      <c r="E80" s="24">
        <f t="shared" si="14"/>
        <v>0</v>
      </c>
      <c r="F80" s="24">
        <f t="shared" si="14"/>
        <v>0</v>
      </c>
      <c r="G80" s="24">
        <f t="shared" si="14"/>
        <v>0</v>
      </c>
      <c r="H80" s="24">
        <f t="shared" si="14"/>
        <v>0</v>
      </c>
      <c r="I80" s="72">
        <f t="shared" si="14"/>
        <v>0</v>
      </c>
      <c r="J80" s="24">
        <f t="shared" si="14"/>
        <v>0</v>
      </c>
      <c r="K80" s="24">
        <f t="shared" si="14"/>
        <v>0</v>
      </c>
    </row>
    <row r="81" spans="2:11" ht="16.5" customHeight="1">
      <c r="B81" s="99" t="s">
        <v>77</v>
      </c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16.5" customHeight="1">
      <c r="B82" s="13" t="s">
        <v>18</v>
      </c>
      <c r="C82" s="10" t="s">
        <v>47</v>
      </c>
      <c r="D82" s="28">
        <v>0</v>
      </c>
      <c r="E82" s="33">
        <v>0</v>
      </c>
      <c r="F82" s="23">
        <f>D82+E82</f>
        <v>0</v>
      </c>
      <c r="G82" s="32">
        <v>0</v>
      </c>
      <c r="H82" s="32">
        <f>E82+F82-G82</f>
        <v>0</v>
      </c>
      <c r="I82" s="23">
        <f>D82+H82</f>
        <v>0</v>
      </c>
      <c r="J82" s="23">
        <f>E82</f>
        <v>0</v>
      </c>
      <c r="K82" s="23">
        <f>E82</f>
        <v>0</v>
      </c>
    </row>
    <row r="83" spans="2:11" ht="16.5" customHeight="1">
      <c r="B83" s="21"/>
      <c r="C83" s="22"/>
      <c r="D83" s="24">
        <f aca="true" t="shared" si="15" ref="D83:K83">SUM(D82)</f>
        <v>0</v>
      </c>
      <c r="E83" s="24">
        <f t="shared" si="15"/>
        <v>0</v>
      </c>
      <c r="F83" s="24">
        <f t="shared" si="15"/>
        <v>0</v>
      </c>
      <c r="G83" s="24">
        <f t="shared" si="15"/>
        <v>0</v>
      </c>
      <c r="H83" s="24">
        <f t="shared" si="15"/>
        <v>0</v>
      </c>
      <c r="I83" s="72">
        <f t="shared" si="15"/>
        <v>0</v>
      </c>
      <c r="J83" s="24">
        <f t="shared" si="15"/>
        <v>0</v>
      </c>
      <c r="K83" s="24">
        <f t="shared" si="15"/>
        <v>0</v>
      </c>
    </row>
    <row r="84" spans="2:11" ht="16.5" customHeight="1">
      <c r="B84" s="99" t="s">
        <v>48</v>
      </c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6.5" customHeight="1">
      <c r="B85" s="9" t="s">
        <v>84</v>
      </c>
      <c r="C85" s="10" t="s">
        <v>49</v>
      </c>
      <c r="D85" s="28">
        <v>0</v>
      </c>
      <c r="E85" s="33">
        <v>0</v>
      </c>
      <c r="F85" s="32">
        <f>D85+E85</f>
        <v>0</v>
      </c>
      <c r="G85" s="32">
        <v>0</v>
      </c>
      <c r="H85" s="32">
        <f>E85+F85-G85</f>
        <v>0</v>
      </c>
      <c r="I85" s="23">
        <f>D85+H85</f>
        <v>0</v>
      </c>
      <c r="J85" s="23">
        <f>E85</f>
        <v>0</v>
      </c>
      <c r="K85" s="23">
        <f>E85</f>
        <v>0</v>
      </c>
    </row>
    <row r="86" spans="2:11" ht="16.5" customHeight="1">
      <c r="B86" s="21"/>
      <c r="C86" s="22"/>
      <c r="D86" s="24">
        <f aca="true" t="shared" si="16" ref="D86:K86">SUM(D85)</f>
        <v>0</v>
      </c>
      <c r="E86" s="24">
        <f t="shared" si="16"/>
        <v>0</v>
      </c>
      <c r="F86" s="24">
        <f t="shared" si="16"/>
        <v>0</v>
      </c>
      <c r="G86" s="24">
        <f t="shared" si="16"/>
        <v>0</v>
      </c>
      <c r="H86" s="24">
        <f t="shared" si="16"/>
        <v>0</v>
      </c>
      <c r="I86" s="72">
        <f t="shared" si="16"/>
        <v>0</v>
      </c>
      <c r="J86" s="24">
        <f t="shared" si="16"/>
        <v>0</v>
      </c>
      <c r="K86" s="24">
        <f t="shared" si="16"/>
        <v>0</v>
      </c>
    </row>
    <row r="87" spans="2:11" ht="16.5" customHeight="1">
      <c r="B87" s="4"/>
      <c r="C87" s="19" t="s">
        <v>30</v>
      </c>
      <c r="D87" s="20">
        <f aca="true" t="shared" si="17" ref="D87:K87">D86+D83+D80+D76+D73+D70+D66</f>
        <v>0</v>
      </c>
      <c r="E87" s="29">
        <f t="shared" si="17"/>
        <v>0</v>
      </c>
      <c r="F87" s="29">
        <f t="shared" si="17"/>
        <v>0</v>
      </c>
      <c r="G87" s="29">
        <f t="shared" si="17"/>
        <v>0</v>
      </c>
      <c r="H87" s="29">
        <f t="shared" si="17"/>
        <v>0</v>
      </c>
      <c r="I87" s="29">
        <f t="shared" si="17"/>
        <v>0</v>
      </c>
      <c r="J87" s="29">
        <f t="shared" si="17"/>
        <v>0</v>
      </c>
      <c r="K87" s="29">
        <f t="shared" si="17"/>
        <v>0</v>
      </c>
    </row>
    <row r="88" spans="2:11" ht="30.75" customHeight="1">
      <c r="B88" s="6"/>
      <c r="C88" s="7" t="s">
        <v>100</v>
      </c>
      <c r="D88" s="28"/>
      <c r="E88" s="28">
        <v>290000</v>
      </c>
      <c r="F88" s="28">
        <v>0</v>
      </c>
      <c r="G88" s="28"/>
      <c r="H88" s="28">
        <f>E88+F88-G88</f>
        <v>290000</v>
      </c>
      <c r="I88" s="28"/>
      <c r="J88" s="28"/>
      <c r="K88" s="28"/>
    </row>
    <row r="89" spans="2:11" s="2" customFormat="1" ht="28.5">
      <c r="B89" s="6"/>
      <c r="C89" s="7" t="s">
        <v>101</v>
      </c>
      <c r="D89" s="28"/>
      <c r="E89" s="93">
        <v>53000</v>
      </c>
      <c r="F89" s="28"/>
      <c r="G89" s="28"/>
      <c r="H89" s="93">
        <v>53000</v>
      </c>
      <c r="I89" s="28"/>
      <c r="J89" s="28"/>
      <c r="K89" s="28"/>
    </row>
    <row r="90" spans="2:11" ht="16.5" customHeight="1">
      <c r="B90" s="17"/>
      <c r="C90" s="19" t="s">
        <v>31</v>
      </c>
      <c r="D90" s="34">
        <f>D87+D58+D35</f>
        <v>289172.85</v>
      </c>
      <c r="E90" s="92">
        <f>E87+E58+E35+E88+E89</f>
        <v>1128500</v>
      </c>
      <c r="F90" s="47">
        <f>F35+F58+F87+F88</f>
        <v>0</v>
      </c>
      <c r="G90" s="47">
        <f>G35+G58+G87+G88</f>
        <v>0</v>
      </c>
      <c r="H90" s="85">
        <f>H35+H58+H87+H88+E89</f>
        <v>1128500</v>
      </c>
      <c r="I90" s="47">
        <f>I35+I58+I87+I88</f>
        <v>1074672.85</v>
      </c>
      <c r="J90" s="47">
        <f>J35+J58+J87+J88</f>
        <v>615800</v>
      </c>
      <c r="K90" s="47">
        <f>K35+K58+K87+K88</f>
        <v>615800</v>
      </c>
    </row>
    <row r="91" spans="2:8" ht="16.5" customHeight="1">
      <c r="B91" s="16"/>
      <c r="C91" s="8"/>
      <c r="D91" s="18">
        <f>D90-D87</f>
        <v>289172.85</v>
      </c>
      <c r="E91" s="66"/>
      <c r="F91" s="67">
        <f>D90+E90</f>
        <v>1417672.85</v>
      </c>
      <c r="G91" s="68"/>
      <c r="H91" s="68"/>
    </row>
    <row r="92" spans="2:6" ht="15">
      <c r="B92" s="2" t="s">
        <v>0</v>
      </c>
      <c r="F92" s="69"/>
    </row>
    <row r="93" ht="15">
      <c r="F93" s="70"/>
    </row>
  </sheetData>
  <sheetProtection/>
  <mergeCells count="36">
    <mergeCell ref="B1:L1"/>
    <mergeCell ref="B2:L2"/>
    <mergeCell ref="B17:K17"/>
    <mergeCell ref="B15:B16"/>
    <mergeCell ref="C15:C16"/>
    <mergeCell ref="D15:I15"/>
    <mergeCell ref="J3:K3"/>
    <mergeCell ref="B61:K61"/>
    <mergeCell ref="B52:H52"/>
    <mergeCell ref="J15:K15"/>
    <mergeCell ref="B62:K62"/>
    <mergeCell ref="B63:K63"/>
    <mergeCell ref="B43:K43"/>
    <mergeCell ref="B59:H59"/>
    <mergeCell ref="B19:K19"/>
    <mergeCell ref="B22:K22"/>
    <mergeCell ref="B31:K31"/>
    <mergeCell ref="B46:H46"/>
    <mergeCell ref="B39:H39"/>
    <mergeCell ref="B55:H55"/>
    <mergeCell ref="C3:C4"/>
    <mergeCell ref="D3:I3"/>
    <mergeCell ref="B32:K32"/>
    <mergeCell ref="B38:K38"/>
    <mergeCell ref="B37:K37"/>
    <mergeCell ref="B18:K18"/>
    <mergeCell ref="B77:K77"/>
    <mergeCell ref="B60:E60"/>
    <mergeCell ref="B78:K78"/>
    <mergeCell ref="B81:K81"/>
    <mergeCell ref="B84:K84"/>
    <mergeCell ref="B71:K71"/>
    <mergeCell ref="B74:K74"/>
    <mergeCell ref="B64:K64"/>
    <mergeCell ref="B67:K67"/>
    <mergeCell ref="B68:K68"/>
  </mergeCells>
  <printOptions horizontalCentered="1"/>
  <pageMargins left="0.1968503937007874" right="0.1968503937007874" top="0.35433070866141736" bottom="0.3937007874015748" header="0.31496062992125984" footer="0.31496062992125984"/>
  <pageSetup fitToHeight="12" horizontalDpi="600" verticalDpi="600" orientation="landscape" paperSize="9" scale="85" r:id="rId1"/>
  <headerFooter>
    <oddFooter>&amp;R&amp;7Istituto Regionale di Studi Giuridici del Lazio A.C. Jemolo - ENTRATA -  Terza variazione Bilancio di Previsione 2018  - 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2018-09-18T11:20:16Z</cp:lastPrinted>
  <dcterms:created xsi:type="dcterms:W3CDTF">2011-10-03T15:43:38Z</dcterms:created>
  <dcterms:modified xsi:type="dcterms:W3CDTF">2019-02-12T09:17:22Z</dcterms:modified>
  <cp:category/>
  <cp:version/>
  <cp:contentType/>
  <cp:contentStatus/>
</cp:coreProperties>
</file>