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bookViews>
    <workbookView xWindow="1200" yWindow="1590" windowWidth="15600" windowHeight="5760" tabRatio="652"/>
  </bookViews>
  <sheets>
    <sheet name="Bilancio Entrate" sheetId="54" r:id="rId1"/>
  </sheets>
  <definedNames>
    <definedName name="_xlnm._FilterDatabase" localSheetId="0" hidden="1">'Bilancio Entrate'!$C$6:$C$90</definedName>
    <definedName name="_xlnm.Print_Area" localSheetId="0">'Bilancio Entrate'!$A$1:$J$89</definedName>
  </definedNames>
  <calcPr calcId="162913"/>
</workbook>
</file>

<file path=xl/calcChain.xml><?xml version="1.0" encoding="utf-8"?>
<calcChain xmlns="http://schemas.openxmlformats.org/spreadsheetml/2006/main">
  <c r="H8" i="54" l="1"/>
  <c r="H20" i="54"/>
  <c r="H21" i="54" s="1"/>
  <c r="E21" i="54"/>
  <c r="F21" i="54"/>
  <c r="I21" i="54"/>
  <c r="J21" i="54"/>
  <c r="H23" i="54"/>
  <c r="H30" i="54" s="1"/>
  <c r="H24" i="54"/>
  <c r="H25" i="54"/>
  <c r="H26" i="54"/>
  <c r="H27" i="54"/>
  <c r="H28" i="54"/>
  <c r="H29" i="54"/>
  <c r="D30" i="54"/>
  <c r="E30" i="54"/>
  <c r="F30" i="54"/>
  <c r="G30" i="54"/>
  <c r="I30" i="54"/>
  <c r="I35" i="54" s="1"/>
  <c r="J30" i="54"/>
  <c r="G33" i="54"/>
  <c r="H33" i="54" s="1"/>
  <c r="H34" i="54" s="1"/>
  <c r="H35" i="54" s="1"/>
  <c r="D34" i="54"/>
  <c r="E34" i="54"/>
  <c r="F34" i="54"/>
  <c r="G34" i="54" s="1"/>
  <c r="I34" i="54"/>
  <c r="J34" i="54"/>
  <c r="D35" i="54"/>
  <c r="E35" i="54"/>
  <c r="G35" i="54"/>
  <c r="J35" i="54"/>
  <c r="H40" i="54"/>
  <c r="H41" i="54"/>
  <c r="H42" i="54" s="1"/>
  <c r="D42" i="54"/>
  <c r="E42" i="54"/>
  <c r="F42" i="54"/>
  <c r="G42" i="54"/>
  <c r="I42" i="54"/>
  <c r="J42" i="54"/>
  <c r="H44" i="54"/>
  <c r="H45" i="54" s="1"/>
  <c r="D45" i="54"/>
  <c r="E45" i="54"/>
  <c r="F45" i="54"/>
  <c r="G45" i="54"/>
  <c r="I45" i="54"/>
  <c r="J45" i="54"/>
  <c r="H47" i="54"/>
  <c r="H51" i="54" s="1"/>
  <c r="H48" i="54"/>
  <c r="H49" i="54"/>
  <c r="H50" i="54"/>
  <c r="D51" i="54"/>
  <c r="E51" i="54"/>
  <c r="F51" i="54"/>
  <c r="G51" i="54"/>
  <c r="I51" i="54"/>
  <c r="J51" i="54"/>
  <c r="H53" i="54"/>
  <c r="H54" i="54" s="1"/>
  <c r="D54" i="54"/>
  <c r="E54" i="54"/>
  <c r="E58" i="54" s="1"/>
  <c r="F54" i="54"/>
  <c r="F58" i="54" s="1"/>
  <c r="G54" i="54"/>
  <c r="I54" i="54"/>
  <c r="J54" i="54"/>
  <c r="H56" i="54"/>
  <c r="D57" i="54"/>
  <c r="D58" i="54" s="1"/>
  <c r="E57" i="54"/>
  <c r="F57" i="54"/>
  <c r="G57" i="54"/>
  <c r="H57" i="54"/>
  <c r="I57" i="54"/>
  <c r="J57" i="54"/>
  <c r="J58" i="54" s="1"/>
  <c r="G58" i="54"/>
  <c r="I58" i="54"/>
  <c r="G65" i="54"/>
  <c r="H65" i="54"/>
  <c r="H66" i="54" s="1"/>
  <c r="D66" i="54"/>
  <c r="G66" i="54" s="1"/>
  <c r="E66" i="54"/>
  <c r="F66" i="54"/>
  <c r="I66" i="54"/>
  <c r="J66" i="54"/>
  <c r="G69" i="54"/>
  <c r="H69" i="54"/>
  <c r="D70" i="54"/>
  <c r="E70" i="54"/>
  <c r="F70" i="54"/>
  <c r="G70" i="54" s="1"/>
  <c r="H70" i="54"/>
  <c r="I70" i="54"/>
  <c r="J70" i="54"/>
  <c r="G72" i="54"/>
  <c r="H72" i="54"/>
  <c r="H73" i="54" s="1"/>
  <c r="D73" i="54"/>
  <c r="G73" i="54" s="1"/>
  <c r="E73" i="54"/>
  <c r="F73" i="54"/>
  <c r="I73" i="54"/>
  <c r="J73" i="54"/>
  <c r="G75" i="54"/>
  <c r="H75" i="54"/>
  <c r="D76" i="54"/>
  <c r="E76" i="54"/>
  <c r="G76" i="54" s="1"/>
  <c r="F76" i="54"/>
  <c r="H76" i="54"/>
  <c r="I76" i="54"/>
  <c r="J76" i="54"/>
  <c r="G79" i="54"/>
  <c r="H79" i="54"/>
  <c r="H80" i="54" s="1"/>
  <c r="D80" i="54"/>
  <c r="G80" i="54" s="1"/>
  <c r="E80" i="54"/>
  <c r="F80" i="54"/>
  <c r="I80" i="54"/>
  <c r="J80" i="54"/>
  <c r="G82" i="54"/>
  <c r="H82" i="54"/>
  <c r="D83" i="54"/>
  <c r="E83" i="54"/>
  <c r="G83" i="54" s="1"/>
  <c r="F83" i="54"/>
  <c r="F87" i="54" s="1"/>
  <c r="H83" i="54"/>
  <c r="I83" i="54"/>
  <c r="J83" i="54"/>
  <c r="G85" i="54"/>
  <c r="H85" i="54"/>
  <c r="H86" i="54" s="1"/>
  <c r="H87" i="54" s="1"/>
  <c r="D86" i="54"/>
  <c r="G86" i="54" s="1"/>
  <c r="E86" i="54"/>
  <c r="E87" i="54" s="1"/>
  <c r="F86" i="54"/>
  <c r="I86" i="54"/>
  <c r="I87" i="54" s="1"/>
  <c r="I89" i="54" s="1"/>
  <c r="J86" i="54"/>
  <c r="D87" i="54"/>
  <c r="H88" i="54" s="1"/>
  <c r="J87" i="54"/>
  <c r="H58" i="54" l="1"/>
  <c r="H89" i="54" s="1"/>
  <c r="E89" i="54"/>
  <c r="J89" i="54"/>
  <c r="G87" i="54"/>
  <c r="G89" i="54" s="1"/>
  <c r="H60" i="54"/>
  <c r="D89" i="54"/>
  <c r="F35" i="54"/>
  <c r="H36" i="54" s="1"/>
  <c r="D90" i="54" l="1"/>
  <c r="F89" i="54"/>
  <c r="H90" i="54" s="1"/>
</calcChain>
</file>

<file path=xl/sharedStrings.xml><?xml version="1.0" encoding="utf-8"?>
<sst xmlns="http://schemas.openxmlformats.org/spreadsheetml/2006/main" count="106" uniqueCount="100">
  <si>
    <t/>
  </si>
  <si>
    <t xml:space="preserve"> </t>
  </si>
  <si>
    <t>Fondo pluriennale vincolato per spese correnti</t>
  </si>
  <si>
    <t>Fondo pluriennale vincolato per spese in conto capitale</t>
  </si>
  <si>
    <t>Denominazione</t>
  </si>
  <si>
    <t>- di cui utilizzato anticipatamente</t>
  </si>
  <si>
    <t>Avanzo di Amministrazione vincolato in c/capitale</t>
  </si>
  <si>
    <t>Codice Voce</t>
  </si>
  <si>
    <t>Cassa</t>
  </si>
  <si>
    <t>Bilancio Annuale</t>
  </si>
  <si>
    <t>Bilancio Pluriennale</t>
  </si>
  <si>
    <t>Interessi attivi da depositi bancari o postali</t>
  </si>
  <si>
    <t xml:space="preserve">E.2.01.01.02.000 - Trasferimenti correnti da Amministrazioni locali </t>
  </si>
  <si>
    <t>E.2.01.01.02.001</t>
  </si>
  <si>
    <t>E.2.01.01.02.003</t>
  </si>
  <si>
    <t>E.2.01.01.02.004</t>
  </si>
  <si>
    <t>E.2.01.01.02.017</t>
  </si>
  <si>
    <t xml:space="preserve">E.9.01.02.00.000 - Ritenute su redditi da lavoro dipendente </t>
  </si>
  <si>
    <t xml:space="preserve">E.9.01.02.01.000 - Ritenute erariali su redditi da lavoro dipendente per conto terzi </t>
  </si>
  <si>
    <t>E.9.01.02.01.001</t>
  </si>
  <si>
    <t>E. 9.01.02.02.000 - Ritenute previdenziali e assistenziali su redditi da lavoro dipendente per conto terzi</t>
  </si>
  <si>
    <t>E.9.01.02.02.001</t>
  </si>
  <si>
    <t xml:space="preserve">E.9.01.03.00.000 - Ritenute su redditi da lavoro autonomo </t>
  </si>
  <si>
    <t>E.9.01.03.01.001</t>
  </si>
  <si>
    <t>E.9.01.03.02.001</t>
  </si>
  <si>
    <t>E.3.01.02.01.023</t>
  </si>
  <si>
    <t>E.2.01.01.02.011</t>
  </si>
  <si>
    <t>E.2.01.01.00.000 - Trasferimenti correnti da Amministrazioni pubbliche</t>
  </si>
  <si>
    <t>E.2.01.01.01.000 - Trasferimenti correnti da Amministrazioni centrali</t>
  </si>
  <si>
    <t>E.2.01.03.00.000 - Trasferimenti correnti da imprese</t>
  </si>
  <si>
    <t>Entrate</t>
  </si>
  <si>
    <t>E.3.03.03.04.001</t>
  </si>
  <si>
    <t>E.3.05.02.04.001</t>
  </si>
  <si>
    <t>Titolo 2 - Trasferimenti correnti</t>
  </si>
  <si>
    <t>Totale Titolo 2</t>
  </si>
  <si>
    <t>Totale Titolo 3</t>
  </si>
  <si>
    <t>Totale Titolo 9</t>
  </si>
  <si>
    <t>To t a l e   G e n e r a l e</t>
  </si>
  <si>
    <t>E.9.01.01.02.001</t>
  </si>
  <si>
    <t>Trasferimenti correnti da altri enti e agenzie regionali e sub regionali</t>
  </si>
  <si>
    <t>Trasferimenti correnti da enti e istituzioni centrali di ricerca e Istituti e stazioni sperimentali per la ricerca (CNR)</t>
  </si>
  <si>
    <t>Trasferimenti correnti da Regioni e province autonome</t>
  </si>
  <si>
    <t>Trasferimenti correnti da Comuni</t>
  </si>
  <si>
    <t>Trasferimenti correnti da Città metropolitane e Roma capitale</t>
  </si>
  <si>
    <t>E.2.01.01.02.012</t>
  </si>
  <si>
    <t>Trasferimenti correnti da Aziende ospedaliere e Aziende ospedaliere universitarie integrate con il SSN</t>
  </si>
  <si>
    <t xml:space="preserve">Trasferimenti correnti da Aziende sanitarie locali </t>
  </si>
  <si>
    <t>Trasferimenti correnti da altre Amministrazioni Locali n.a.c.</t>
  </si>
  <si>
    <t>Proventi da servizi per formazione e addestramento (Iscrizione corsi)</t>
  </si>
  <si>
    <t>Altre entrate correnti n.a.c.</t>
  </si>
  <si>
    <t>Ritenute per scissione contabile IVA (split payment)</t>
  </si>
  <si>
    <t>Altre ritenute al personale dipendente per conto di terzi (Maprel ecc.)</t>
  </si>
  <si>
    <t>Ritenute previdenziali e assistenziali su redditi da lavoro autonomo per conto terzi (INPS gestione separata)</t>
  </si>
  <si>
    <t xml:space="preserve">E.9.01.99.99.000 - Altre entrate per partite di giro diverse </t>
  </si>
  <si>
    <t xml:space="preserve">Altre entrate per partite di giro diverse </t>
  </si>
  <si>
    <t>E.2.01.03.02.000 - Altri Trasferimenti correnti da imprese</t>
  </si>
  <si>
    <t>Altri trasferimenti correnti da altre imprese (Laziocrea)</t>
  </si>
  <si>
    <t xml:space="preserve">Titolo 3 </t>
  </si>
  <si>
    <t>E.3.00.00.00.000 Entrate extratributarie</t>
  </si>
  <si>
    <t xml:space="preserve">E.3.01.02.01.000 - Entrate dalla vendita di servizi </t>
  </si>
  <si>
    <t>E.3.03.03.04.000 - Iinteressi attivi da depositi bancari o postali</t>
  </si>
  <si>
    <t xml:space="preserve">E.3.05.02.03.000 - Entrate da rimborsi, recuperi e restituzioni di somme non dovute o incassate in eccesso </t>
  </si>
  <si>
    <t>E.3.05.02.03.001</t>
  </si>
  <si>
    <t>Entrate da rimborsi, recuperi e ristituzioni di somme non dovute o incassate in eccesso da amministrazioni centrali</t>
  </si>
  <si>
    <t>E.3.05.02.03.002</t>
  </si>
  <si>
    <t>Entrate da rimborsi, recuperi e ristituzioni di somme non dovute o incassate in eccesso da amministrazioni locali</t>
  </si>
  <si>
    <t>E.3.05.02.03.004</t>
  </si>
  <si>
    <t>Entrate da rimborsi, recuperi e ristituzioni di somme non dovute o incassate in eccesso da Famiglie</t>
  </si>
  <si>
    <t>E.3.05.02.03.005</t>
  </si>
  <si>
    <t>Entrate da rimborsi, recuperi e ristituzioni di somme non dovute o incassate in eccesso da Imprese</t>
  </si>
  <si>
    <t>E.3.05.02.04.000 - Incassi per azioni di rivalsa nei confronti di terzi</t>
  </si>
  <si>
    <t>E.3.05.99.99.000 - Altre entrate correnti n.a.c.</t>
  </si>
  <si>
    <t>Titolo 9</t>
  </si>
  <si>
    <t>E.9.00.00.00.000 - Entrate per conto terzi e partite di giro</t>
  </si>
  <si>
    <t xml:space="preserve">E.9.01.00.00.000 - Entrate per partite di giro </t>
  </si>
  <si>
    <t>E.9.01.01.02.000 - Ritenute per scissione contabile IVA (Split Payment)</t>
  </si>
  <si>
    <t>Ritenute erariali su redditi da lavoro dipendente per conto terzi (Cod 1001.1002.1012-3802-3847-3848)</t>
  </si>
  <si>
    <t>Ritenute previdenziali e assistenziali su redditi da lavoro dipendente per conto terzi (INPS-INPDAP - ENPDEP)</t>
  </si>
  <si>
    <t>E.9.01.02.99.000 - Altre ritenute su redditi da lavoro dipendente per conto terzi</t>
  </si>
  <si>
    <t xml:space="preserve">E.9.01.03.01.000 - Ritenute erariali su redditi da lavoro autonomo per conto terzi </t>
  </si>
  <si>
    <t>Ritenute erariali su redditi da lavoro autonomo per conto terzi (1040)</t>
  </si>
  <si>
    <t xml:space="preserve">E.9.01.03.02.000 - Ritenute Previdenziali e assistenziali su redditi da lavoro autonomo per conto terzi </t>
  </si>
  <si>
    <t xml:space="preserve">E.2.01.01.01.013 </t>
  </si>
  <si>
    <t xml:space="preserve">E.2.01.01.02.999 </t>
  </si>
  <si>
    <t xml:space="preserve">E.2.01.03.02.999 </t>
  </si>
  <si>
    <t xml:space="preserve">E.3.01.02.01.999 </t>
  </si>
  <si>
    <t xml:space="preserve">E.3.05.99.99.999 </t>
  </si>
  <si>
    <t>E.9.01.02.99.999</t>
  </si>
  <si>
    <t xml:space="preserve">E.9.01.99.99.999 </t>
  </si>
  <si>
    <t>utilizzato</t>
  </si>
  <si>
    <t xml:space="preserve">Avanzo di Amministrazione disponibile </t>
  </si>
  <si>
    <t xml:space="preserve">Avanzo di Amministrazione vincolato di parte corrente  </t>
  </si>
  <si>
    <t>la cassa è determinata dal totale dei residui passivi - i residui attivi alla data del 31/12/2017</t>
  </si>
  <si>
    <t>Bilancio di Previsione Esercizio 2 0 2 0</t>
  </si>
  <si>
    <t>Proventi da servizi n.a.c. attività di mediazione (Organismo) - conciliazione (Camera di Conciliazione)</t>
  </si>
  <si>
    <t>Incassi per azioni di rivalsa nei confronti di terzi</t>
  </si>
  <si>
    <t>Competenza 2020</t>
  </si>
  <si>
    <t>Competenza 2019</t>
  </si>
  <si>
    <t>Accertamentii da rendiconto 2018</t>
  </si>
  <si>
    <t>Residui da rendiconto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</si>
</sst>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9" formatCode="_-* #,##0_-;\-* #,##0_-;_-* &quot;-&quot;_-;_-@_-"/>
    <numFmt numFmtId="171" formatCode="_-* #,##0.00_-;\-* #,##0.00_-;_-* &quot;-&quot;??_-;_-@_-"/>
    <numFmt numFmtId="172" formatCode="_-[$€-2]\ * #,##0.00_-;\-[$€-2]\ * #,##0.00_-;_-[$€-2]\ * &quot;-&quot;??_-"/>
  </numFmts>
  <fonts count="23" x14ac:knownFonts="1"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9"/>
      <name val="Arial"/>
      <family val="2"/>
    </font>
    <font>
      <b/>
      <sz val="9"/>
      <name val="Times New Roman"/>
      <family val="1"/>
    </font>
    <font>
      <b/>
      <sz val="12"/>
      <name val="Times New Roman"/>
      <family val="1"/>
    </font>
    <font>
      <sz val="7"/>
      <name val="Times New Roman"/>
      <family val="1"/>
    </font>
    <font>
      <i/>
      <sz val="7"/>
      <name val="Times New Roman"/>
      <family val="1"/>
    </font>
    <font>
      <b/>
      <sz val="5"/>
      <name val="Times New Roman"/>
      <family val="1"/>
    </font>
    <font>
      <b/>
      <sz val="8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b/>
      <i/>
      <sz val="7"/>
      <name val="Times New Roman"/>
      <family val="1"/>
    </font>
    <font>
      <b/>
      <sz val="11"/>
      <color theme="1"/>
      <name val="Calibri"/>
      <family val="2"/>
      <scheme val="minor"/>
    </font>
    <font>
      <i/>
      <u/>
      <sz val="6"/>
      <color theme="1"/>
      <name val="Arial"/>
      <family val="2"/>
    </font>
    <font>
      <i/>
      <sz val="6"/>
      <color theme="1"/>
      <name val="Arial"/>
      <family val="2"/>
    </font>
    <font>
      <sz val="6"/>
      <color rgb="FF00B050"/>
      <name val="Arial"/>
      <family val="2"/>
    </font>
    <font>
      <b/>
      <sz val="12"/>
      <color rgb="FFFF0000"/>
      <name val="Times New Roman"/>
      <family val="1"/>
    </font>
    <font>
      <sz val="6"/>
      <color rgb="FF00B050"/>
      <name val="Times New Roman"/>
      <family val="1"/>
    </font>
    <font>
      <b/>
      <sz val="6"/>
      <color rgb="FF00B05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6">
    <xf numFmtId="0" fontId="0" fillId="0" borderId="0"/>
    <xf numFmtId="172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</cellStyleXfs>
  <cellXfs count="118">
    <xf numFmtId="0" fontId="0" fillId="0" borderId="0" xfId="0"/>
    <xf numFmtId="0" fontId="0" fillId="0" borderId="0" xfId="0" applyFill="1"/>
    <xf numFmtId="0" fontId="0" fillId="0" borderId="0" xfId="0" applyFill="1"/>
    <xf numFmtId="0" fontId="1" fillId="0" borderId="1" xfId="0" applyFont="1" applyFill="1" applyBorder="1" applyAlignment="1">
      <alignment horizontal="left" vertical="center" wrapText="1" inden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 wrapText="1"/>
    </xf>
    <xf numFmtId="171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1" fillId="0" borderId="4" xfId="0" applyFont="1" applyFill="1" applyBorder="1" applyAlignment="1">
      <alignment horizontal="left" vertical="center" wrapText="1" indent="1"/>
    </xf>
    <xf numFmtId="0" fontId="8" fillId="0" borderId="5" xfId="0" applyFont="1" applyFill="1" applyBorder="1" applyAlignment="1">
      <alignment horizontal="left" vertical="center" wrapText="1" indent="1"/>
    </xf>
    <xf numFmtId="0" fontId="8" fillId="0" borderId="1" xfId="0" applyFont="1" applyFill="1" applyBorder="1" applyAlignment="1">
      <alignment horizontal="left" vertical="center" wrapText="1" indent="1"/>
    </xf>
    <xf numFmtId="0" fontId="8" fillId="0" borderId="1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 inden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1" xfId="0" quotePrefix="1" applyFont="1" applyFill="1" applyBorder="1" applyAlignment="1">
      <alignment horizontal="right" vertical="center" wrapText="1" indent="1"/>
    </xf>
    <xf numFmtId="0" fontId="1" fillId="0" borderId="8" xfId="0" applyFont="1" applyFill="1" applyBorder="1" applyAlignment="1">
      <alignment horizontal="left" vertical="center" wrapText="1" indent="1"/>
    </xf>
    <xf numFmtId="171" fontId="9" fillId="0" borderId="3" xfId="0" quotePrefix="1" applyNumberFormat="1" applyFont="1" applyFill="1" applyBorder="1" applyAlignment="1">
      <alignment horizontal="center" vertical="center" wrapText="1"/>
    </xf>
    <xf numFmtId="171" fontId="1" fillId="0" borderId="0" xfId="0" quotePrefix="1" applyNumberFormat="1" applyFont="1" applyFill="1" applyBorder="1" applyAlignment="1">
      <alignment horizontal="center" vertical="center" wrapText="1"/>
    </xf>
    <xf numFmtId="39" fontId="17" fillId="0" borderId="0" xfId="0" applyNumberFormat="1" applyFont="1" applyFill="1" applyAlignment="1"/>
    <xf numFmtId="39" fontId="18" fillId="0" borderId="0" xfId="0" applyNumberFormat="1" applyFont="1" applyFill="1" applyAlignment="1"/>
    <xf numFmtId="171" fontId="9" fillId="0" borderId="0" xfId="0" quotePrefix="1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1" fontId="19" fillId="0" borderId="0" xfId="0" applyNumberFormat="1" applyFont="1" applyFill="1" applyBorder="1" applyAlignment="1">
      <alignment vertical="top" wrapText="1"/>
    </xf>
    <xf numFmtId="171" fontId="19" fillId="0" borderId="0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171" fontId="6" fillId="2" borderId="1" xfId="0" applyNumberFormat="1" applyFont="1" applyFill="1" applyBorder="1" applyAlignment="1">
      <alignment horizontal="center" vertical="center" wrapText="1"/>
    </xf>
    <xf numFmtId="0" fontId="1" fillId="3" borderId="4" xfId="0" quotePrefix="1" applyFont="1" applyFill="1" applyBorder="1" applyAlignment="1">
      <alignment horizontal="left" vertical="center" wrapText="1" indent="1"/>
    </xf>
    <xf numFmtId="0" fontId="8" fillId="3" borderId="8" xfId="0" applyFont="1" applyFill="1" applyBorder="1" applyAlignment="1">
      <alignment horizontal="left" vertical="center" wrapText="1" indent="1"/>
    </xf>
    <xf numFmtId="0" fontId="3" fillId="0" borderId="3" xfId="0" applyFont="1" applyFill="1" applyBorder="1" applyAlignment="1">
      <alignment horizontal="left" vertical="center" wrapText="1" indent="2"/>
    </xf>
    <xf numFmtId="0" fontId="10" fillId="0" borderId="3" xfId="0" applyFont="1" applyFill="1" applyBorder="1" applyAlignment="1">
      <alignment horizontal="left" vertical="center" wrapText="1" indent="2"/>
    </xf>
    <xf numFmtId="0" fontId="0" fillId="4" borderId="0" xfId="0" applyFill="1"/>
    <xf numFmtId="171" fontId="5" fillId="0" borderId="4" xfId="0" applyNumberFormat="1" applyFont="1" applyFill="1" applyBorder="1" applyAlignment="1">
      <alignment vertical="center" wrapText="1"/>
    </xf>
    <xf numFmtId="0" fontId="20" fillId="0" borderId="0" xfId="0" applyFont="1" applyFill="1" applyAlignment="1">
      <alignment horizontal="center" vertical="center"/>
    </xf>
    <xf numFmtId="0" fontId="13" fillId="0" borderId="0" xfId="0" applyFont="1" applyFill="1"/>
    <xf numFmtId="0" fontId="4" fillId="0" borderId="0" xfId="0" applyFont="1" applyFill="1" applyBorder="1" applyAlignment="1"/>
    <xf numFmtId="0" fontId="4" fillId="0" borderId="9" xfId="0" applyFont="1" applyFill="1" applyBorder="1" applyAlignment="1"/>
    <xf numFmtId="0" fontId="14" fillId="0" borderId="1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1" fontId="14" fillId="0" borderId="1" xfId="0" applyNumberFormat="1" applyFont="1" applyFill="1" applyBorder="1" applyAlignment="1">
      <alignment vertical="center" wrapText="1"/>
    </xf>
    <xf numFmtId="171" fontId="14" fillId="0" borderId="4" xfId="0" applyNumberFormat="1" applyFont="1" applyFill="1" applyBorder="1" applyAlignment="1">
      <alignment vertical="center" wrapText="1"/>
    </xf>
    <xf numFmtId="171" fontId="1" fillId="0" borderId="1" xfId="0" applyNumberFormat="1" applyFont="1" applyFill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 wrapText="1"/>
    </xf>
    <xf numFmtId="171" fontId="14" fillId="5" borderId="1" xfId="0" applyNumberFormat="1" applyFont="1" applyFill="1" applyBorder="1" applyAlignment="1">
      <alignment horizontal="center" vertical="center" wrapText="1"/>
    </xf>
    <xf numFmtId="171" fontId="1" fillId="5" borderId="1" xfId="0" applyNumberFormat="1" applyFont="1" applyFill="1" applyBorder="1" applyAlignment="1">
      <alignment vertical="center" wrapText="1"/>
    </xf>
    <xf numFmtId="171" fontId="14" fillId="5" borderId="1" xfId="0" applyNumberFormat="1" applyFont="1" applyFill="1" applyBorder="1" applyAlignment="1">
      <alignment vertical="center" wrapText="1"/>
    </xf>
    <xf numFmtId="171" fontId="14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wrapText="1"/>
    </xf>
    <xf numFmtId="0" fontId="13" fillId="0" borderId="0" xfId="0" applyFont="1" applyFill="1" applyBorder="1"/>
    <xf numFmtId="0" fontId="13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/>
    </xf>
    <xf numFmtId="171" fontId="14" fillId="0" borderId="5" xfId="0" applyNumberFormat="1" applyFont="1" applyFill="1" applyBorder="1" applyAlignment="1">
      <alignment vertical="center" wrapText="1"/>
    </xf>
    <xf numFmtId="171" fontId="1" fillId="3" borderId="11" xfId="0" applyNumberFormat="1" applyFont="1" applyFill="1" applyBorder="1" applyAlignment="1">
      <alignment vertical="center" wrapText="1"/>
    </xf>
    <xf numFmtId="171" fontId="11" fillId="3" borderId="1" xfId="0" applyNumberFormat="1" applyFont="1" applyFill="1" applyBorder="1" applyAlignment="1">
      <alignment vertical="center" wrapText="1"/>
    </xf>
    <xf numFmtId="171" fontId="11" fillId="2" borderId="1" xfId="0" applyNumberFormat="1" applyFont="1" applyFill="1" applyBorder="1" applyAlignment="1">
      <alignment vertical="center" wrapText="1"/>
    </xf>
    <xf numFmtId="171" fontId="11" fillId="0" borderId="0" xfId="0" applyNumberFormat="1" applyFont="1" applyFill="1" applyBorder="1" applyAlignment="1">
      <alignment vertical="center" wrapText="1"/>
    </xf>
    <xf numFmtId="171" fontId="21" fillId="0" borderId="0" xfId="0" applyNumberFormat="1" applyFont="1" applyFill="1" applyBorder="1" applyAlignment="1">
      <alignment vertical="top" wrapText="1"/>
    </xf>
    <xf numFmtId="171" fontId="1" fillId="0" borderId="1" xfId="0" applyNumberFormat="1" applyFont="1" applyFill="1" applyBorder="1" applyAlignment="1">
      <alignment horizontal="right" vertical="center" wrapText="1" indent="1"/>
    </xf>
    <xf numFmtId="171" fontId="11" fillId="2" borderId="1" xfId="0" applyNumberFormat="1" applyFont="1" applyFill="1" applyBorder="1" applyAlignment="1">
      <alignment horizontal="center" vertical="center" wrapText="1"/>
    </xf>
    <xf numFmtId="171" fontId="1" fillId="0" borderId="5" xfId="0" applyNumberFormat="1" applyFont="1" applyFill="1" applyBorder="1" applyAlignment="1">
      <alignment horizontal="right" vertical="center" wrapText="1" indent="1"/>
    </xf>
    <xf numFmtId="171" fontId="1" fillId="0" borderId="5" xfId="0" applyNumberFormat="1" applyFont="1" applyFill="1" applyBorder="1" applyAlignment="1">
      <alignment horizontal="left" vertical="center" wrapText="1" indent="1"/>
    </xf>
    <xf numFmtId="171" fontId="1" fillId="0" borderId="1" xfId="0" applyNumberFormat="1" applyFont="1" applyFill="1" applyBorder="1" applyAlignment="1">
      <alignment horizontal="center" vertical="center" wrapText="1"/>
    </xf>
    <xf numFmtId="171" fontId="1" fillId="0" borderId="1" xfId="0" applyNumberFormat="1" applyFont="1" applyFill="1" applyBorder="1" applyAlignment="1">
      <alignment horizontal="left" vertical="center" wrapText="1" indent="1"/>
    </xf>
    <xf numFmtId="171" fontId="6" fillId="2" borderId="1" xfId="0" applyNumberFormat="1" applyFont="1" applyFill="1" applyBorder="1" applyAlignment="1">
      <alignment horizontal="right" vertical="center" wrapText="1" indent="1"/>
    </xf>
    <xf numFmtId="171" fontId="0" fillId="0" borderId="0" xfId="0" applyNumberFormat="1" applyFill="1"/>
    <xf numFmtId="0" fontId="3" fillId="0" borderId="0" xfId="0" applyFont="1" applyFill="1" applyBorder="1" applyAlignment="1">
      <alignment horizontal="left" vertical="center" wrapText="1" indent="2"/>
    </xf>
    <xf numFmtId="0" fontId="6" fillId="0" borderId="0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171" fontId="6" fillId="0" borderId="4" xfId="0" applyNumberFormat="1" applyFont="1" applyFill="1" applyBorder="1" applyAlignment="1">
      <alignment vertical="center" wrapText="1"/>
    </xf>
    <xf numFmtId="0" fontId="3" fillId="0" borderId="0" xfId="0" applyFont="1" applyFill="1" applyBorder="1"/>
    <xf numFmtId="0" fontId="15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left" wrapText="1"/>
    </xf>
    <xf numFmtId="171" fontId="6" fillId="0" borderId="5" xfId="0" applyNumberFormat="1" applyFont="1" applyFill="1" applyBorder="1" applyAlignment="1">
      <alignment vertical="center" wrapText="1"/>
    </xf>
    <xf numFmtId="171" fontId="6" fillId="0" borderId="1" xfId="0" applyNumberFormat="1" applyFont="1" applyFill="1" applyBorder="1" applyAlignment="1">
      <alignment vertical="center" wrapText="1"/>
    </xf>
    <xf numFmtId="171" fontId="11" fillId="0" borderId="5" xfId="0" applyNumberFormat="1" applyFont="1" applyFill="1" applyBorder="1" applyAlignment="1">
      <alignment horizontal="left" vertical="center" wrapText="1" indent="1"/>
    </xf>
    <xf numFmtId="171" fontId="11" fillId="3" borderId="11" xfId="0" applyNumberFormat="1" applyFont="1" applyFill="1" applyBorder="1" applyAlignment="1">
      <alignment vertical="center" wrapText="1"/>
    </xf>
    <xf numFmtId="171" fontId="11" fillId="0" borderId="1" xfId="0" applyNumberFormat="1" applyFont="1" applyFill="1" applyBorder="1" applyAlignment="1">
      <alignment horizontal="left" vertical="center" wrapText="1" indent="1"/>
    </xf>
    <xf numFmtId="171" fontId="11" fillId="0" borderId="1" xfId="0" applyNumberFormat="1" applyFont="1" applyFill="1" applyBorder="1" applyAlignment="1">
      <alignment horizontal="center" vertical="center" wrapText="1"/>
    </xf>
    <xf numFmtId="171" fontId="22" fillId="0" borderId="0" xfId="0" applyNumberFormat="1" applyFont="1" applyFill="1" applyBorder="1" applyAlignment="1">
      <alignment horizontal="center" vertical="top" wrapText="1"/>
    </xf>
    <xf numFmtId="0" fontId="16" fillId="0" borderId="0" xfId="0" applyFont="1" applyFill="1"/>
    <xf numFmtId="171" fontId="7" fillId="2" borderId="1" xfId="0" applyNumberFormat="1" applyFont="1" applyFill="1" applyBorder="1" applyAlignment="1">
      <alignment horizontal="right" vertical="center" wrapText="1" indent="1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top"/>
    </xf>
    <xf numFmtId="0" fontId="9" fillId="0" borderId="4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center" wrapText="1" indent="1"/>
    </xf>
    <xf numFmtId="0" fontId="11" fillId="0" borderId="8" xfId="0" applyFont="1" applyFill="1" applyBorder="1" applyAlignment="1">
      <alignment horizontal="left" vertical="center" wrapText="1" indent="1"/>
    </xf>
    <xf numFmtId="0" fontId="11" fillId="0" borderId="11" xfId="0" applyFont="1" applyFill="1" applyBorder="1" applyAlignment="1">
      <alignment horizontal="left" vertical="center" wrapText="1" indent="1"/>
    </xf>
    <xf numFmtId="0" fontId="3" fillId="0" borderId="2" xfId="0" applyFont="1" applyFill="1" applyBorder="1" applyAlignment="1">
      <alignment horizontal="left" vertical="center" wrapText="1" indent="2"/>
    </xf>
    <xf numFmtId="0" fontId="12" fillId="0" borderId="4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 indent="1"/>
    </xf>
    <xf numFmtId="0" fontId="6" fillId="0" borderId="8" xfId="0" applyFont="1" applyFill="1" applyBorder="1" applyAlignment="1">
      <alignment horizontal="left" vertical="center" wrapText="1" indent="1"/>
    </xf>
    <xf numFmtId="0" fontId="6" fillId="0" borderId="11" xfId="0" applyFont="1" applyFill="1" applyBorder="1" applyAlignment="1">
      <alignment horizontal="left" vertical="center" wrapText="1" indent="1"/>
    </xf>
    <xf numFmtId="0" fontId="3" fillId="0" borderId="3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left" vertical="center" wrapText="1" indent="1"/>
    </xf>
    <xf numFmtId="0" fontId="12" fillId="0" borderId="8" xfId="0" applyFont="1" applyFill="1" applyBorder="1" applyAlignment="1">
      <alignment horizontal="left" vertical="center" wrapText="1" indent="1"/>
    </xf>
    <xf numFmtId="0" fontId="12" fillId="0" borderId="11" xfId="0" applyFont="1" applyFill="1" applyBorder="1" applyAlignment="1">
      <alignment horizontal="left" vertical="center" wrapText="1" inden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</cellXfs>
  <cellStyles count="6">
    <cellStyle name="Euro" xfId="1"/>
    <cellStyle name="Migliaia [0] 2" xfId="2"/>
    <cellStyle name="Normale" xfId="0" builtinId="0"/>
    <cellStyle name="Normale 2" xfId="3"/>
    <cellStyle name="Normale 3" xfId="4"/>
    <cellStyle name="Normale 4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3"/>
  <sheetViews>
    <sheetView tabSelected="1" view="pageLayout" topLeftCell="C34" zoomScale="120" zoomScaleNormal="120" zoomScalePageLayoutView="120" workbookViewId="0">
      <selection activeCell="G89" sqref="G89"/>
    </sheetView>
  </sheetViews>
  <sheetFormatPr defaultRowHeight="15" x14ac:dyDescent="0.25"/>
  <cols>
    <col min="1" max="1" width="0.7109375" style="2" customWidth="1"/>
    <col min="2" max="2" width="14.7109375" style="1" customWidth="1"/>
    <col min="3" max="3" width="48.7109375" style="1" customWidth="1"/>
    <col min="4" max="4" width="13.7109375" style="1" customWidth="1"/>
    <col min="5" max="5" width="13.7109375" style="2" customWidth="1"/>
    <col min="6" max="6" width="13.7109375" style="1" customWidth="1"/>
    <col min="7" max="7" width="15.5703125" style="89" bestFit="1" customWidth="1"/>
    <col min="8" max="10" width="13.7109375" style="1" customWidth="1"/>
    <col min="11" max="11" width="33.28515625" style="1" customWidth="1"/>
    <col min="12" max="16384" width="9.140625" style="1"/>
  </cols>
  <sheetData>
    <row r="1" spans="2:14" s="2" customFormat="1" ht="16.899999999999999" customHeight="1" x14ac:dyDescent="0.25">
      <c r="B1" s="91" t="s">
        <v>93</v>
      </c>
      <c r="C1" s="91"/>
      <c r="D1" s="91"/>
      <c r="E1" s="91"/>
      <c r="F1" s="91"/>
      <c r="G1" s="91"/>
      <c r="H1" s="91"/>
      <c r="I1" s="91"/>
      <c r="J1" s="91"/>
    </row>
    <row r="2" spans="2:14" s="2" customFormat="1" ht="16.899999999999999" customHeight="1" x14ac:dyDescent="0.25">
      <c r="B2" s="92" t="s">
        <v>30</v>
      </c>
      <c r="C2" s="92"/>
      <c r="D2" s="92"/>
      <c r="E2" s="92"/>
      <c r="F2" s="92"/>
      <c r="G2" s="92"/>
      <c r="H2" s="92"/>
      <c r="I2" s="92"/>
      <c r="J2" s="92"/>
    </row>
    <row r="3" spans="2:14" s="2" customFormat="1" ht="16.899999999999999" customHeight="1" x14ac:dyDescent="0.25">
      <c r="B3" s="38"/>
      <c r="C3" s="12"/>
      <c r="D3" s="12"/>
      <c r="E3" s="12"/>
      <c r="F3" s="12"/>
      <c r="G3" s="12"/>
      <c r="H3" s="12"/>
      <c r="I3" s="12"/>
      <c r="J3" s="12"/>
    </row>
    <row r="4" spans="2:14" s="2" customFormat="1" ht="16.899999999999999" customHeight="1" x14ac:dyDescent="0.25">
      <c r="B4" s="39"/>
      <c r="C4" s="96" t="s">
        <v>4</v>
      </c>
      <c r="D4" s="93" t="s">
        <v>9</v>
      </c>
      <c r="E4" s="94"/>
      <c r="F4" s="94"/>
      <c r="G4" s="94"/>
      <c r="H4" s="95"/>
      <c r="I4" s="93" t="s">
        <v>10</v>
      </c>
      <c r="J4" s="95"/>
    </row>
    <row r="5" spans="2:14" s="2" customFormat="1" ht="16.899999999999999" customHeight="1" x14ac:dyDescent="0.25">
      <c r="B5" s="39"/>
      <c r="C5" s="97"/>
      <c r="D5" s="113" t="s">
        <v>89</v>
      </c>
      <c r="E5" s="114"/>
      <c r="F5" s="115"/>
      <c r="G5" s="77"/>
      <c r="H5" s="27" t="s">
        <v>8</v>
      </c>
      <c r="I5" s="19">
        <v>2021</v>
      </c>
      <c r="J5" s="19">
        <v>2022</v>
      </c>
      <c r="N5" s="1"/>
    </row>
    <row r="6" spans="2:14" ht="16.899999999999999" customHeight="1" x14ac:dyDescent="0.25">
      <c r="B6" s="41"/>
      <c r="C6" s="3" t="s">
        <v>3</v>
      </c>
      <c r="D6" s="42"/>
      <c r="E6" s="43"/>
      <c r="F6" s="43"/>
      <c r="G6" s="76"/>
      <c r="H6" s="44"/>
      <c r="I6" s="44"/>
      <c r="J6" s="44"/>
      <c r="K6" s="36" t="s">
        <v>92</v>
      </c>
      <c r="L6" s="2"/>
      <c r="M6" s="2"/>
      <c r="N6" s="2"/>
    </row>
    <row r="7" spans="2:14" ht="16.899999999999999" customHeight="1" x14ac:dyDescent="0.25">
      <c r="B7" s="41"/>
      <c r="C7" s="3" t="s">
        <v>2</v>
      </c>
      <c r="D7" s="45">
        <v>0</v>
      </c>
      <c r="E7" s="46">
        <v>0</v>
      </c>
      <c r="F7" s="46">
        <v>0</v>
      </c>
      <c r="G7" s="78"/>
      <c r="H7" s="47">
        <v>0</v>
      </c>
      <c r="I7" s="48"/>
      <c r="J7" s="49">
        <v>0</v>
      </c>
      <c r="K7" s="2"/>
      <c r="L7" s="2"/>
      <c r="M7" s="2"/>
      <c r="N7" s="2"/>
    </row>
    <row r="8" spans="2:14" s="2" customFormat="1" ht="16.899999999999999" customHeight="1" x14ac:dyDescent="0.25">
      <c r="B8" s="41"/>
      <c r="C8" s="3" t="s">
        <v>90</v>
      </c>
      <c r="D8" s="45">
        <v>0</v>
      </c>
      <c r="E8" s="46">
        <v>0</v>
      </c>
      <c r="F8" s="46">
        <v>0</v>
      </c>
      <c r="G8" s="78"/>
      <c r="H8" s="47">
        <f>D8-F8+D7</f>
        <v>0</v>
      </c>
      <c r="I8" s="50">
        <v>0</v>
      </c>
      <c r="J8" s="51">
        <v>0</v>
      </c>
    </row>
    <row r="9" spans="2:14" ht="24" customHeight="1" x14ac:dyDescent="0.25">
      <c r="B9" s="41"/>
      <c r="C9" s="3" t="s">
        <v>91</v>
      </c>
      <c r="D9" s="42"/>
      <c r="E9" s="43"/>
      <c r="F9" s="43"/>
      <c r="G9" s="76"/>
      <c r="H9" s="48"/>
      <c r="I9" s="48"/>
      <c r="J9" s="48"/>
      <c r="K9" s="37"/>
      <c r="L9" s="2"/>
      <c r="M9" s="2"/>
    </row>
    <row r="10" spans="2:14" s="2" customFormat="1" ht="16.899999999999999" customHeight="1" x14ac:dyDescent="0.25">
      <c r="B10" s="41"/>
      <c r="C10" s="20" t="s">
        <v>5</v>
      </c>
      <c r="D10" s="42"/>
      <c r="E10" s="43"/>
      <c r="F10" s="43"/>
      <c r="G10" s="76"/>
      <c r="H10" s="48"/>
      <c r="I10" s="48"/>
      <c r="J10" s="48"/>
      <c r="N10" s="1"/>
    </row>
    <row r="11" spans="2:14" s="2" customFormat="1" ht="16.899999999999999" customHeight="1" x14ac:dyDescent="0.25">
      <c r="B11" s="41"/>
      <c r="C11" s="3" t="s">
        <v>6</v>
      </c>
      <c r="D11" s="42"/>
      <c r="E11" s="43"/>
      <c r="F11" s="43"/>
      <c r="G11" s="76"/>
      <c r="H11" s="48"/>
      <c r="I11" s="48"/>
      <c r="J11" s="48"/>
    </row>
    <row r="12" spans="2:14" s="2" customFormat="1" ht="16.899999999999999" customHeight="1" x14ac:dyDescent="0.25">
      <c r="B12" s="41"/>
      <c r="C12" s="20" t="s">
        <v>5</v>
      </c>
      <c r="D12" s="42"/>
      <c r="E12" s="43"/>
      <c r="F12" s="43"/>
      <c r="G12" s="76"/>
      <c r="H12" s="48"/>
      <c r="I12" s="48"/>
      <c r="J12" s="48"/>
    </row>
    <row r="13" spans="2:14" s="2" customFormat="1" ht="16.899999999999999" customHeight="1" x14ac:dyDescent="0.25">
      <c r="B13" s="40"/>
      <c r="C13" s="53"/>
      <c r="D13" s="54"/>
      <c r="E13" s="54"/>
      <c r="F13" s="54"/>
      <c r="G13" s="79"/>
      <c r="H13" s="55"/>
      <c r="I13" s="56"/>
      <c r="J13" s="56"/>
    </row>
    <row r="14" spans="2:14" s="2" customFormat="1" ht="16.899999999999999" customHeight="1" x14ac:dyDescent="0.25">
      <c r="B14" s="113" t="s">
        <v>7</v>
      </c>
      <c r="C14" s="96" t="s">
        <v>4</v>
      </c>
      <c r="D14" s="93" t="s">
        <v>9</v>
      </c>
      <c r="E14" s="94"/>
      <c r="F14" s="94"/>
      <c r="G14" s="94"/>
      <c r="H14" s="95"/>
      <c r="I14" s="93" t="s">
        <v>10</v>
      </c>
      <c r="J14" s="95"/>
      <c r="K14" s="1"/>
      <c r="L14" s="1"/>
      <c r="M14" s="1"/>
      <c r="N14" s="1"/>
    </row>
    <row r="15" spans="2:14" s="2" customFormat="1" ht="16.899999999999999" customHeight="1" x14ac:dyDescent="0.25">
      <c r="B15" s="117"/>
      <c r="C15" s="97"/>
      <c r="D15" s="18" t="s">
        <v>98</v>
      </c>
      <c r="E15" s="27" t="s">
        <v>99</v>
      </c>
      <c r="F15" s="27" t="s">
        <v>97</v>
      </c>
      <c r="G15" s="80" t="s">
        <v>96</v>
      </c>
      <c r="H15" s="18" t="s">
        <v>8</v>
      </c>
      <c r="I15" s="19">
        <v>2021</v>
      </c>
      <c r="J15" s="19">
        <v>2022</v>
      </c>
    </row>
    <row r="16" spans="2:14" ht="16.899999999999999" customHeight="1" x14ac:dyDescent="0.25">
      <c r="B16" s="57"/>
      <c r="C16" s="58"/>
      <c r="D16" s="59"/>
      <c r="E16" s="58"/>
      <c r="F16" s="58"/>
      <c r="G16" s="81"/>
      <c r="H16" s="59" t="s">
        <v>0</v>
      </c>
      <c r="I16" s="60"/>
      <c r="J16" s="60" t="s">
        <v>0</v>
      </c>
      <c r="K16" s="2"/>
      <c r="L16" s="2"/>
      <c r="M16" s="2"/>
      <c r="N16" s="2"/>
    </row>
    <row r="17" spans="2:14" ht="16.899999999999999" customHeight="1" x14ac:dyDescent="0.25">
      <c r="B17" s="101" t="s">
        <v>33</v>
      </c>
      <c r="C17" s="101"/>
      <c r="D17" s="101"/>
      <c r="E17" s="101"/>
      <c r="F17" s="101"/>
      <c r="G17" s="101"/>
      <c r="H17" s="101"/>
      <c r="I17" s="101"/>
      <c r="J17" s="101"/>
      <c r="K17" s="2"/>
      <c r="L17" s="2"/>
      <c r="M17" s="2"/>
      <c r="N17" s="2"/>
    </row>
    <row r="18" spans="2:14" s="2" customFormat="1" ht="16.899999999999999" customHeight="1" x14ac:dyDescent="0.25">
      <c r="B18" s="102" t="s">
        <v>27</v>
      </c>
      <c r="C18" s="103"/>
      <c r="D18" s="103"/>
      <c r="E18" s="103"/>
      <c r="F18" s="103"/>
      <c r="G18" s="103"/>
      <c r="H18" s="103"/>
      <c r="I18" s="103"/>
      <c r="J18" s="104"/>
    </row>
    <row r="19" spans="2:14" s="2" customFormat="1" ht="16.899999999999999" customHeight="1" x14ac:dyDescent="0.25">
      <c r="B19" s="98" t="s">
        <v>28</v>
      </c>
      <c r="C19" s="99"/>
      <c r="D19" s="99"/>
      <c r="E19" s="99"/>
      <c r="F19" s="99"/>
      <c r="G19" s="99"/>
      <c r="H19" s="99"/>
      <c r="I19" s="99"/>
      <c r="J19" s="100"/>
    </row>
    <row r="20" spans="2:14" s="2" customFormat="1" ht="16.899999999999999" customHeight="1" x14ac:dyDescent="0.25">
      <c r="B20" s="17" t="s">
        <v>82</v>
      </c>
      <c r="C20" s="14" t="s">
        <v>40</v>
      </c>
      <c r="D20" s="61">
        <v>0</v>
      </c>
      <c r="E20" s="61">
        <v>0</v>
      </c>
      <c r="F20" s="61">
        <v>0</v>
      </c>
      <c r="G20" s="82">
        <v>0</v>
      </c>
      <c r="H20" s="45">
        <f>G20+E20</f>
        <v>0</v>
      </c>
      <c r="I20" s="45">
        <v>0</v>
      </c>
      <c r="J20" s="45">
        <v>0</v>
      </c>
    </row>
    <row r="21" spans="2:14" s="2" customFormat="1" ht="16.899999999999999" customHeight="1" x14ac:dyDescent="0.25">
      <c r="B21" s="32"/>
      <c r="C21" s="33"/>
      <c r="D21" s="62"/>
      <c r="E21" s="63">
        <f>SUM(E20)</f>
        <v>0</v>
      </c>
      <c r="F21" s="63">
        <f>SUM(F20)</f>
        <v>0</v>
      </c>
      <c r="G21" s="63"/>
      <c r="H21" s="63">
        <f>SUM(H20)</f>
        <v>0</v>
      </c>
      <c r="I21" s="63">
        <f>SUM(I20)</f>
        <v>0</v>
      </c>
      <c r="J21" s="63">
        <f>SUM(J20)</f>
        <v>0</v>
      </c>
    </row>
    <row r="22" spans="2:14" ht="16.899999999999999" customHeight="1" x14ac:dyDescent="0.25">
      <c r="B22" s="98" t="s">
        <v>12</v>
      </c>
      <c r="C22" s="99"/>
      <c r="D22" s="99"/>
      <c r="E22" s="99"/>
      <c r="F22" s="99"/>
      <c r="G22" s="99"/>
      <c r="H22" s="99"/>
      <c r="I22" s="99"/>
      <c r="J22" s="100"/>
      <c r="K22" s="2"/>
      <c r="L22" s="2"/>
      <c r="M22" s="2"/>
      <c r="N22" s="2"/>
    </row>
    <row r="23" spans="2:14" s="2" customFormat="1" ht="16.899999999999999" customHeight="1" x14ac:dyDescent="0.25">
      <c r="B23" s="17" t="s">
        <v>13</v>
      </c>
      <c r="C23" s="14" t="s">
        <v>41</v>
      </c>
      <c r="D23" s="61">
        <v>385000</v>
      </c>
      <c r="E23" s="61">
        <v>141332.44</v>
      </c>
      <c r="F23" s="61">
        <v>385000</v>
      </c>
      <c r="G23" s="82">
        <v>385000</v>
      </c>
      <c r="H23" s="45">
        <f t="shared" ref="H23:H28" si="0">G23+E23</f>
        <v>526332.43999999994</v>
      </c>
      <c r="I23" s="45">
        <v>385000</v>
      </c>
      <c r="J23" s="45">
        <v>385000</v>
      </c>
    </row>
    <row r="24" spans="2:14" s="2" customFormat="1" ht="16.899999999999999" customHeight="1" x14ac:dyDescent="0.25">
      <c r="B24" s="17" t="s">
        <v>14</v>
      </c>
      <c r="C24" s="14" t="s">
        <v>42</v>
      </c>
      <c r="D24" s="61">
        <v>0</v>
      </c>
      <c r="E24" s="61">
        <v>5000</v>
      </c>
      <c r="F24" s="61">
        <v>0</v>
      </c>
      <c r="G24" s="82">
        <v>0</v>
      </c>
      <c r="H24" s="45">
        <f t="shared" si="0"/>
        <v>5000</v>
      </c>
      <c r="I24" s="45">
        <v>0</v>
      </c>
      <c r="J24" s="45">
        <v>0</v>
      </c>
      <c r="K24" s="4"/>
      <c r="L24" s="4"/>
    </row>
    <row r="25" spans="2:14" s="2" customFormat="1" ht="16.899999999999999" customHeight="1" x14ac:dyDescent="0.25">
      <c r="B25" s="17" t="s">
        <v>15</v>
      </c>
      <c r="C25" s="14" t="s">
        <v>43</v>
      </c>
      <c r="D25" s="61">
        <v>4500</v>
      </c>
      <c r="E25" s="45">
        <v>4500</v>
      </c>
      <c r="F25" s="45">
        <v>0</v>
      </c>
      <c r="G25" s="83">
        <v>48000</v>
      </c>
      <c r="H25" s="45">
        <f t="shared" si="0"/>
        <v>52500</v>
      </c>
      <c r="I25" s="45">
        <v>0</v>
      </c>
      <c r="J25" s="45">
        <v>0</v>
      </c>
      <c r="K25" s="6"/>
      <c r="L25" s="6"/>
    </row>
    <row r="26" spans="2:14" s="2" customFormat="1" ht="16.899999999999999" customHeight="1" x14ac:dyDescent="0.25">
      <c r="B26" s="13" t="s">
        <v>26</v>
      </c>
      <c r="C26" s="14" t="s">
        <v>46</v>
      </c>
      <c r="D26" s="61">
        <v>0</v>
      </c>
      <c r="E26" s="61">
        <v>25800</v>
      </c>
      <c r="F26" s="61">
        <v>0</v>
      </c>
      <c r="G26" s="82">
        <v>0</v>
      </c>
      <c r="H26" s="45">
        <f t="shared" si="0"/>
        <v>25800</v>
      </c>
      <c r="I26" s="45">
        <v>0</v>
      </c>
      <c r="J26" s="45">
        <v>0</v>
      </c>
    </row>
    <row r="27" spans="2:14" s="2" customFormat="1" ht="16.899999999999999" customHeight="1" x14ac:dyDescent="0.25">
      <c r="B27" s="13" t="s">
        <v>44</v>
      </c>
      <c r="C27" s="15" t="s">
        <v>45</v>
      </c>
      <c r="D27" s="61"/>
      <c r="E27" s="61">
        <v>0</v>
      </c>
      <c r="F27" s="61">
        <v>0</v>
      </c>
      <c r="G27" s="82">
        <v>0</v>
      </c>
      <c r="H27" s="45">
        <f t="shared" si="0"/>
        <v>0</v>
      </c>
      <c r="I27" s="45">
        <v>0</v>
      </c>
      <c r="J27" s="45">
        <v>0</v>
      </c>
    </row>
    <row r="28" spans="2:14" s="2" customFormat="1" ht="16.899999999999999" customHeight="1" x14ac:dyDescent="0.25">
      <c r="B28" s="13" t="s">
        <v>16</v>
      </c>
      <c r="C28" s="15" t="s">
        <v>39</v>
      </c>
      <c r="D28" s="61">
        <v>22044.75</v>
      </c>
      <c r="E28" s="61">
        <v>22000</v>
      </c>
      <c r="F28" s="61">
        <v>180000</v>
      </c>
      <c r="G28" s="82">
        <v>100000</v>
      </c>
      <c r="H28" s="45">
        <f t="shared" si="0"/>
        <v>122000</v>
      </c>
      <c r="I28" s="45">
        <v>100000</v>
      </c>
      <c r="J28" s="45">
        <v>100000</v>
      </c>
    </row>
    <row r="29" spans="2:14" s="2" customFormat="1" ht="16.899999999999999" customHeight="1" x14ac:dyDescent="0.25">
      <c r="B29" s="13" t="s">
        <v>83</v>
      </c>
      <c r="C29" s="15" t="s">
        <v>47</v>
      </c>
      <c r="D29" s="61">
        <v>0</v>
      </c>
      <c r="E29" s="61">
        <v>0</v>
      </c>
      <c r="F29" s="61">
        <v>0</v>
      </c>
      <c r="G29" s="82">
        <v>0</v>
      </c>
      <c r="H29" s="45">
        <f>D29+F29</f>
        <v>0</v>
      </c>
      <c r="I29" s="45">
        <v>0</v>
      </c>
      <c r="J29" s="45">
        <v>0</v>
      </c>
    </row>
    <row r="30" spans="2:14" s="2" customFormat="1" ht="16.899999999999999" customHeight="1" x14ac:dyDescent="0.25">
      <c r="B30" s="32"/>
      <c r="C30" s="33"/>
      <c r="D30" s="63">
        <f t="shared" ref="D30:J30" si="1">SUM(D23:D29)</f>
        <v>411544.75</v>
      </c>
      <c r="E30" s="63">
        <f t="shared" si="1"/>
        <v>198632.44</v>
      </c>
      <c r="F30" s="63">
        <f t="shared" si="1"/>
        <v>565000</v>
      </c>
      <c r="G30" s="63">
        <f t="shared" si="1"/>
        <v>533000</v>
      </c>
      <c r="H30" s="63">
        <f t="shared" si="1"/>
        <v>731632.44</v>
      </c>
      <c r="I30" s="63">
        <f t="shared" si="1"/>
        <v>485000</v>
      </c>
      <c r="J30" s="63">
        <f t="shared" si="1"/>
        <v>485000</v>
      </c>
    </row>
    <row r="31" spans="2:14" s="2" customFormat="1" ht="16.899999999999999" customHeight="1" x14ac:dyDescent="0.25">
      <c r="B31" s="102" t="s">
        <v>29</v>
      </c>
      <c r="C31" s="103"/>
      <c r="D31" s="103"/>
      <c r="E31" s="103"/>
      <c r="F31" s="103"/>
      <c r="G31" s="103"/>
      <c r="H31" s="103"/>
      <c r="I31" s="103"/>
      <c r="J31" s="104"/>
    </row>
    <row r="32" spans="2:14" s="2" customFormat="1" ht="16.899999999999999" customHeight="1" x14ac:dyDescent="0.25">
      <c r="B32" s="98" t="s">
        <v>55</v>
      </c>
      <c r="C32" s="99"/>
      <c r="D32" s="99"/>
      <c r="E32" s="99"/>
      <c r="F32" s="99"/>
      <c r="G32" s="99"/>
      <c r="H32" s="99"/>
      <c r="I32" s="99"/>
      <c r="J32" s="100"/>
    </row>
    <row r="33" spans="2:12" s="2" customFormat="1" ht="16.899999999999999" customHeight="1" x14ac:dyDescent="0.25">
      <c r="B33" s="13" t="s">
        <v>84</v>
      </c>
      <c r="C33" s="15" t="s">
        <v>56</v>
      </c>
      <c r="D33" s="45"/>
      <c r="E33" s="45">
        <v>0</v>
      </c>
      <c r="F33" s="45">
        <v>0</v>
      </c>
      <c r="G33" s="83">
        <f>SUM(F33)</f>
        <v>0</v>
      </c>
      <c r="H33" s="45">
        <f>G33+E33</f>
        <v>0</v>
      </c>
      <c r="I33" s="45">
        <v>0</v>
      </c>
      <c r="J33" s="45">
        <v>0</v>
      </c>
    </row>
    <row r="34" spans="2:12" s="2" customFormat="1" ht="16.899999999999999" customHeight="1" x14ac:dyDescent="0.25">
      <c r="B34" s="32"/>
      <c r="C34" s="33"/>
      <c r="D34" s="63">
        <f>SUM(D33)</f>
        <v>0</v>
      </c>
      <c r="E34" s="63">
        <f>SUM(E33)</f>
        <v>0</v>
      </c>
      <c r="F34" s="63">
        <f>SUM(F33)</f>
        <v>0</v>
      </c>
      <c r="G34" s="63">
        <f>SUM(F34)</f>
        <v>0</v>
      </c>
      <c r="H34" s="63">
        <f>SUM(H33)</f>
        <v>0</v>
      </c>
      <c r="I34" s="63">
        <f>SUM(I33)</f>
        <v>0</v>
      </c>
      <c r="J34" s="63">
        <f>SUM(J33)</f>
        <v>0</v>
      </c>
    </row>
    <row r="35" spans="2:12" s="2" customFormat="1" ht="16.899999999999999" customHeight="1" x14ac:dyDescent="0.25">
      <c r="B35" s="22"/>
      <c r="C35" s="30" t="s">
        <v>34</v>
      </c>
      <c r="D35" s="64">
        <f>D30+D34</f>
        <v>411544.75</v>
      </c>
      <c r="E35" s="64">
        <f>E34+E30+E21</f>
        <v>198632.44</v>
      </c>
      <c r="F35" s="64">
        <f>F34+F30+F21</f>
        <v>565000</v>
      </c>
      <c r="G35" s="64">
        <f>G30</f>
        <v>533000</v>
      </c>
      <c r="H35" s="64">
        <f>H34+H30+H21</f>
        <v>731632.44</v>
      </c>
      <c r="I35" s="64">
        <f>I34+I30+I21</f>
        <v>485000</v>
      </c>
      <c r="J35" s="64">
        <f>J34+J30+J21</f>
        <v>485000</v>
      </c>
    </row>
    <row r="36" spans="2:12" s="2" customFormat="1" ht="16.899999999999999" customHeight="1" x14ac:dyDescent="0.25">
      <c r="B36" s="26"/>
      <c r="C36" s="6"/>
      <c r="D36" s="65"/>
      <c r="E36" s="65"/>
      <c r="F36" s="65"/>
      <c r="G36" s="65"/>
      <c r="H36" s="66">
        <f>D35+F35</f>
        <v>976544.75</v>
      </c>
      <c r="I36" s="65"/>
      <c r="J36" s="65"/>
    </row>
    <row r="37" spans="2:12" s="2" customFormat="1" ht="16.899999999999999" customHeight="1" x14ac:dyDescent="0.25">
      <c r="B37" s="109" t="s">
        <v>57</v>
      </c>
      <c r="C37" s="109"/>
      <c r="D37" s="109"/>
      <c r="E37" s="109"/>
      <c r="F37" s="109"/>
      <c r="G37" s="109"/>
      <c r="H37" s="109"/>
      <c r="I37" s="109"/>
      <c r="J37" s="109"/>
    </row>
    <row r="38" spans="2:12" s="2" customFormat="1" ht="16.899999999999999" customHeight="1" x14ac:dyDescent="0.25">
      <c r="B38" s="116" t="s">
        <v>58</v>
      </c>
      <c r="C38" s="116"/>
      <c r="D38" s="116"/>
      <c r="E38" s="116"/>
      <c r="F38" s="116"/>
      <c r="G38" s="116"/>
      <c r="H38" s="116"/>
      <c r="I38" s="116"/>
      <c r="J38" s="116"/>
    </row>
    <row r="39" spans="2:12" s="2" customFormat="1" ht="16.899999999999999" customHeight="1" x14ac:dyDescent="0.25">
      <c r="B39" s="98" t="s">
        <v>59</v>
      </c>
      <c r="C39" s="99"/>
      <c r="D39" s="99"/>
      <c r="E39" s="99"/>
      <c r="F39" s="99"/>
      <c r="G39" s="99"/>
      <c r="H39" s="99"/>
      <c r="I39" s="99"/>
      <c r="J39" s="100"/>
    </row>
    <row r="40" spans="2:12" s="2" customFormat="1" ht="16.899999999999999" customHeight="1" x14ac:dyDescent="0.25">
      <c r="B40" s="3" t="s">
        <v>25</v>
      </c>
      <c r="C40" s="16" t="s">
        <v>48</v>
      </c>
      <c r="D40" s="61">
        <v>110500</v>
      </c>
      <c r="E40" s="61">
        <v>6424</v>
      </c>
      <c r="F40" s="61">
        <v>160000</v>
      </c>
      <c r="G40" s="82">
        <v>180000</v>
      </c>
      <c r="H40" s="45">
        <f>G40+E40</f>
        <v>186424</v>
      </c>
      <c r="I40" s="61">
        <v>100000</v>
      </c>
      <c r="J40" s="61">
        <v>100000</v>
      </c>
      <c r="K40" s="4"/>
      <c r="L40" s="4"/>
    </row>
    <row r="41" spans="2:12" s="2" customFormat="1" ht="16.899999999999999" customHeight="1" x14ac:dyDescent="0.25">
      <c r="B41" s="3" t="s">
        <v>85</v>
      </c>
      <c r="C41" s="16" t="s">
        <v>94</v>
      </c>
      <c r="D41" s="61">
        <v>69040.820000000007</v>
      </c>
      <c r="E41" s="61">
        <v>74738.83</v>
      </c>
      <c r="F41" s="61">
        <v>140000</v>
      </c>
      <c r="G41" s="82">
        <v>140000</v>
      </c>
      <c r="H41" s="45">
        <f>G41+E41</f>
        <v>214738.83000000002</v>
      </c>
      <c r="I41" s="52">
        <v>120000</v>
      </c>
      <c r="J41" s="52">
        <v>120000</v>
      </c>
    </row>
    <row r="42" spans="2:12" s="2" customFormat="1" ht="16.899999999999999" customHeight="1" x14ac:dyDescent="0.25">
      <c r="B42" s="32"/>
      <c r="C42" s="33"/>
      <c r="D42" s="63">
        <f t="shared" ref="D42:J42" si="2">SUM(D40:D41)</f>
        <v>179540.82</v>
      </c>
      <c r="E42" s="63">
        <f t="shared" si="2"/>
        <v>81162.83</v>
      </c>
      <c r="F42" s="63">
        <f t="shared" si="2"/>
        <v>300000</v>
      </c>
      <c r="G42" s="63">
        <f t="shared" si="2"/>
        <v>320000</v>
      </c>
      <c r="H42" s="63">
        <f t="shared" si="2"/>
        <v>401162.83</v>
      </c>
      <c r="I42" s="63">
        <f t="shared" si="2"/>
        <v>220000</v>
      </c>
      <c r="J42" s="63">
        <f t="shared" si="2"/>
        <v>220000</v>
      </c>
    </row>
    <row r="43" spans="2:12" s="2" customFormat="1" ht="16.899999999999999" customHeight="1" x14ac:dyDescent="0.25">
      <c r="B43" s="98" t="s">
        <v>60</v>
      </c>
      <c r="C43" s="99"/>
      <c r="D43" s="99"/>
      <c r="E43" s="99"/>
      <c r="F43" s="99"/>
      <c r="G43" s="99"/>
      <c r="H43" s="99"/>
      <c r="I43" s="99"/>
      <c r="J43" s="100"/>
    </row>
    <row r="44" spans="2:12" s="2" customFormat="1" ht="16.899999999999999" customHeight="1" x14ac:dyDescent="0.25">
      <c r="B44" s="3" t="s">
        <v>31</v>
      </c>
      <c r="C44" s="16" t="s">
        <v>11</v>
      </c>
      <c r="D44" s="67">
        <v>865.2</v>
      </c>
      <c r="E44" s="61">
        <v>0</v>
      </c>
      <c r="F44" s="61">
        <v>2000</v>
      </c>
      <c r="G44" s="82">
        <v>2000</v>
      </c>
      <c r="H44" s="45">
        <f>G44+E44</f>
        <v>2000</v>
      </c>
      <c r="I44" s="52">
        <v>2000</v>
      </c>
      <c r="J44" s="52">
        <v>2000</v>
      </c>
    </row>
    <row r="45" spans="2:12" s="2" customFormat="1" ht="16.899999999999999" customHeight="1" x14ac:dyDescent="0.25">
      <c r="B45" s="32"/>
      <c r="C45" s="33"/>
      <c r="D45" s="63">
        <f>SUM(D43:D44)</f>
        <v>865.2</v>
      </c>
      <c r="E45" s="63">
        <f>SUM(E43:E44)</f>
        <v>0</v>
      </c>
      <c r="F45" s="63">
        <f>SUM(F43:F44)</f>
        <v>2000</v>
      </c>
      <c r="G45" s="63">
        <f>SUM(G44)</f>
        <v>2000</v>
      </c>
      <c r="H45" s="63">
        <f>SUM(H43:H44)</f>
        <v>2000</v>
      </c>
      <c r="I45" s="63">
        <f>SUM(I43:I44)</f>
        <v>2000</v>
      </c>
      <c r="J45" s="63">
        <f>SUM(J43:J44)</f>
        <v>2000</v>
      </c>
    </row>
    <row r="46" spans="2:12" s="2" customFormat="1" ht="16.899999999999999" customHeight="1" x14ac:dyDescent="0.25">
      <c r="B46" s="98" t="s">
        <v>61</v>
      </c>
      <c r="C46" s="99"/>
      <c r="D46" s="99"/>
      <c r="E46" s="99"/>
      <c r="F46" s="99"/>
      <c r="G46" s="99"/>
      <c r="H46" s="99"/>
      <c r="I46" s="99"/>
      <c r="J46" s="100"/>
    </row>
    <row r="47" spans="2:12" s="2" customFormat="1" ht="16.899999999999999" customHeight="1" x14ac:dyDescent="0.25">
      <c r="B47" s="3" t="s">
        <v>62</v>
      </c>
      <c r="C47" s="16" t="s">
        <v>63</v>
      </c>
      <c r="D47" s="67">
        <v>0</v>
      </c>
      <c r="E47" s="61">
        <v>0</v>
      </c>
      <c r="F47" s="61">
        <v>2000</v>
      </c>
      <c r="G47" s="82">
        <v>2000</v>
      </c>
      <c r="H47" s="45">
        <f>G47+E47</f>
        <v>2000</v>
      </c>
      <c r="I47" s="52">
        <v>3000</v>
      </c>
      <c r="J47" s="52">
        <v>3000</v>
      </c>
    </row>
    <row r="48" spans="2:12" s="2" customFormat="1" ht="16.899999999999999" customHeight="1" x14ac:dyDescent="0.25">
      <c r="B48" s="3" t="s">
        <v>64</v>
      </c>
      <c r="C48" s="16" t="s">
        <v>65</v>
      </c>
      <c r="D48" s="67">
        <v>0</v>
      </c>
      <c r="E48" s="61">
        <v>0</v>
      </c>
      <c r="F48" s="61">
        <v>2000</v>
      </c>
      <c r="G48" s="82">
        <v>2000</v>
      </c>
      <c r="H48" s="45">
        <f>G48+E48</f>
        <v>2000</v>
      </c>
      <c r="I48" s="52">
        <v>3000</v>
      </c>
      <c r="J48" s="52">
        <v>3000</v>
      </c>
    </row>
    <row r="49" spans="2:12" s="2" customFormat="1" ht="16.899999999999999" customHeight="1" x14ac:dyDescent="0.25">
      <c r="B49" s="3" t="s">
        <v>66</v>
      </c>
      <c r="C49" s="16" t="s">
        <v>67</v>
      </c>
      <c r="D49" s="67">
        <v>832.8</v>
      </c>
      <c r="E49" s="61">
        <v>0</v>
      </c>
      <c r="F49" s="61">
        <v>4000</v>
      </c>
      <c r="G49" s="82">
        <v>4000</v>
      </c>
      <c r="H49" s="45">
        <f>G49+E49</f>
        <v>4000</v>
      </c>
      <c r="I49" s="52">
        <v>3000</v>
      </c>
      <c r="J49" s="52">
        <v>3000</v>
      </c>
    </row>
    <row r="50" spans="2:12" s="2" customFormat="1" ht="16.899999999999999" customHeight="1" x14ac:dyDescent="0.25">
      <c r="B50" s="3" t="s">
        <v>68</v>
      </c>
      <c r="C50" s="16" t="s">
        <v>69</v>
      </c>
      <c r="D50" s="67">
        <v>2.2000000000000002</v>
      </c>
      <c r="E50" s="61">
        <v>1000</v>
      </c>
      <c r="F50" s="61">
        <v>1000</v>
      </c>
      <c r="G50" s="82">
        <v>1000</v>
      </c>
      <c r="H50" s="45">
        <f>G50+E50</f>
        <v>2000</v>
      </c>
      <c r="I50" s="52">
        <v>1000</v>
      </c>
      <c r="J50" s="52">
        <v>1000</v>
      </c>
    </row>
    <row r="51" spans="2:12" s="2" customFormat="1" ht="16.899999999999999" customHeight="1" x14ac:dyDescent="0.25">
      <c r="B51" s="32"/>
      <c r="C51" s="33"/>
      <c r="D51" s="63">
        <f>SUM(D49:D50)</f>
        <v>835</v>
      </c>
      <c r="E51" s="63">
        <f t="shared" ref="E51:J51" si="3">SUM(E47:E50)</f>
        <v>1000</v>
      </c>
      <c r="F51" s="63">
        <f t="shared" si="3"/>
        <v>9000</v>
      </c>
      <c r="G51" s="63">
        <f t="shared" si="3"/>
        <v>9000</v>
      </c>
      <c r="H51" s="63">
        <f t="shared" si="3"/>
        <v>10000</v>
      </c>
      <c r="I51" s="63">
        <f t="shared" si="3"/>
        <v>10000</v>
      </c>
      <c r="J51" s="63">
        <f t="shared" si="3"/>
        <v>10000</v>
      </c>
    </row>
    <row r="52" spans="2:12" s="2" customFormat="1" ht="16.899999999999999" customHeight="1" x14ac:dyDescent="0.25">
      <c r="B52" s="98" t="s">
        <v>70</v>
      </c>
      <c r="C52" s="99"/>
      <c r="D52" s="99"/>
      <c r="E52" s="99"/>
      <c r="F52" s="99"/>
      <c r="G52" s="99"/>
      <c r="H52" s="99"/>
      <c r="I52" s="99"/>
      <c r="J52" s="100"/>
    </row>
    <row r="53" spans="2:12" s="2" customFormat="1" ht="16.899999999999999" customHeight="1" x14ac:dyDescent="0.25">
      <c r="B53" s="3" t="s">
        <v>32</v>
      </c>
      <c r="C53" s="16" t="s">
        <v>95</v>
      </c>
      <c r="D53" s="67">
        <v>208.5</v>
      </c>
      <c r="E53" s="61">
        <v>208.5</v>
      </c>
      <c r="F53" s="61">
        <v>2000</v>
      </c>
      <c r="G53" s="82">
        <v>2000</v>
      </c>
      <c r="H53" s="45">
        <f>G53+E53</f>
        <v>2208.5</v>
      </c>
      <c r="I53" s="52">
        <v>300</v>
      </c>
      <c r="J53" s="52">
        <v>300</v>
      </c>
    </row>
    <row r="54" spans="2:12" s="2" customFormat="1" ht="16.899999999999999" customHeight="1" x14ac:dyDescent="0.25">
      <c r="B54" s="32"/>
      <c r="C54" s="33"/>
      <c r="D54" s="63">
        <f>SUM(D52:D53)</f>
        <v>208.5</v>
      </c>
      <c r="E54" s="63">
        <f t="shared" ref="E54:J54" si="4">SUM(E53)</f>
        <v>208.5</v>
      </c>
      <c r="F54" s="63">
        <f t="shared" si="4"/>
        <v>2000</v>
      </c>
      <c r="G54" s="63">
        <f t="shared" si="4"/>
        <v>2000</v>
      </c>
      <c r="H54" s="63">
        <f t="shared" si="4"/>
        <v>2208.5</v>
      </c>
      <c r="I54" s="63">
        <f t="shared" si="4"/>
        <v>300</v>
      </c>
      <c r="J54" s="63">
        <f t="shared" si="4"/>
        <v>300</v>
      </c>
    </row>
    <row r="55" spans="2:12" s="2" customFormat="1" ht="16.899999999999999" customHeight="1" x14ac:dyDescent="0.25">
      <c r="B55" s="98" t="s">
        <v>71</v>
      </c>
      <c r="C55" s="99"/>
      <c r="D55" s="99"/>
      <c r="E55" s="99"/>
      <c r="F55" s="99"/>
      <c r="G55" s="99"/>
      <c r="H55" s="99"/>
      <c r="I55" s="99"/>
      <c r="J55" s="100"/>
    </row>
    <row r="56" spans="2:12" s="2" customFormat="1" ht="16.899999999999999" customHeight="1" x14ac:dyDescent="0.25">
      <c r="B56" s="3" t="s">
        <v>86</v>
      </c>
      <c r="C56" s="16" t="s">
        <v>49</v>
      </c>
      <c r="D56" s="67">
        <v>6000</v>
      </c>
      <c r="E56" s="45">
        <v>0</v>
      </c>
      <c r="F56" s="45">
        <v>2000</v>
      </c>
      <c r="G56" s="83">
        <v>2000</v>
      </c>
      <c r="H56" s="45">
        <f>G56+E56</f>
        <v>2000</v>
      </c>
      <c r="I56" s="52">
        <v>2000</v>
      </c>
      <c r="J56" s="52">
        <v>2000</v>
      </c>
    </row>
    <row r="57" spans="2:12" s="2" customFormat="1" ht="16.899999999999999" customHeight="1" x14ac:dyDescent="0.25">
      <c r="B57" s="32"/>
      <c r="C57" s="33"/>
      <c r="D57" s="63">
        <f>SUM(D55:D56)</f>
        <v>6000</v>
      </c>
      <c r="E57" s="63">
        <f>SUM(E55:E56)</f>
        <v>0</v>
      </c>
      <c r="F57" s="63">
        <f>SUM(F55:F56)</f>
        <v>2000</v>
      </c>
      <c r="G57" s="63">
        <f>SUM(G56)</f>
        <v>2000</v>
      </c>
      <c r="H57" s="63">
        <f>SUM(H55:H56)</f>
        <v>2000</v>
      </c>
      <c r="I57" s="63">
        <f>SUM(I55:I56)</f>
        <v>2000</v>
      </c>
      <c r="J57" s="63">
        <f>SUM(J55:J56)</f>
        <v>2000</v>
      </c>
    </row>
    <row r="58" spans="2:12" s="2" customFormat="1" ht="16.899999999999999" customHeight="1" x14ac:dyDescent="0.25">
      <c r="B58" s="22"/>
      <c r="C58" s="30" t="s">
        <v>35</v>
      </c>
      <c r="D58" s="68">
        <f t="shared" ref="D58:J58" si="5">D57+D54+D51+D45+D42</f>
        <v>187449.52000000002</v>
      </c>
      <c r="E58" s="68">
        <f t="shared" si="5"/>
        <v>82371.33</v>
      </c>
      <c r="F58" s="68">
        <f t="shared" si="5"/>
        <v>315000</v>
      </c>
      <c r="G58" s="68">
        <f t="shared" si="5"/>
        <v>335000</v>
      </c>
      <c r="H58" s="68">
        <f t="shared" si="5"/>
        <v>417371.33</v>
      </c>
      <c r="I58" s="68">
        <f t="shared" si="5"/>
        <v>234300</v>
      </c>
      <c r="J58" s="68">
        <f t="shared" si="5"/>
        <v>234300</v>
      </c>
    </row>
    <row r="59" spans="2:12" s="2" customFormat="1" ht="16.899999999999999" customHeight="1" x14ac:dyDescent="0.25">
      <c r="B59" s="109"/>
      <c r="C59" s="109"/>
      <c r="D59" s="109"/>
      <c r="E59" s="109"/>
      <c r="F59" s="109"/>
      <c r="G59" s="109"/>
      <c r="H59" s="109"/>
      <c r="I59" s="109"/>
      <c r="J59" s="109"/>
    </row>
    <row r="60" spans="2:12" s="2" customFormat="1" ht="16.899999999999999" customHeight="1" x14ac:dyDescent="0.25">
      <c r="B60" s="108"/>
      <c r="C60" s="108"/>
      <c r="D60" s="108"/>
      <c r="E60" s="108"/>
      <c r="F60" s="108"/>
      <c r="G60" s="75"/>
      <c r="H60" s="66">
        <f>D58+F58</f>
        <v>502449.52</v>
      </c>
      <c r="I60" s="35"/>
      <c r="J60" s="34"/>
    </row>
    <row r="61" spans="2:12" s="2" customFormat="1" ht="16.899999999999999" customHeight="1" x14ac:dyDescent="0.25">
      <c r="B61" s="109" t="s">
        <v>72</v>
      </c>
      <c r="C61" s="109"/>
      <c r="D61" s="109"/>
      <c r="E61" s="109"/>
      <c r="F61" s="109"/>
      <c r="G61" s="109"/>
      <c r="H61" s="109"/>
      <c r="I61" s="109"/>
      <c r="J61" s="109"/>
    </row>
    <row r="62" spans="2:12" s="2" customFormat="1" ht="16.899999999999999" customHeight="1" x14ac:dyDescent="0.25">
      <c r="B62" s="109" t="s">
        <v>73</v>
      </c>
      <c r="C62" s="109"/>
      <c r="D62" s="109"/>
      <c r="E62" s="109"/>
      <c r="F62" s="109"/>
      <c r="G62" s="109"/>
      <c r="H62" s="109"/>
      <c r="I62" s="109"/>
      <c r="J62" s="109"/>
    </row>
    <row r="63" spans="2:12" s="2" customFormat="1" ht="16.899999999999999" customHeight="1" x14ac:dyDescent="0.25">
      <c r="B63" s="110" t="s">
        <v>74</v>
      </c>
      <c r="C63" s="111"/>
      <c r="D63" s="111"/>
      <c r="E63" s="111"/>
      <c r="F63" s="111"/>
      <c r="G63" s="111"/>
      <c r="H63" s="111"/>
      <c r="I63" s="111"/>
      <c r="J63" s="112"/>
      <c r="K63" s="4"/>
      <c r="L63" s="4"/>
    </row>
    <row r="64" spans="2:12" s="2" customFormat="1" ht="16.899999999999999" customHeight="1" x14ac:dyDescent="0.25">
      <c r="B64" s="105" t="s">
        <v>75</v>
      </c>
      <c r="C64" s="106"/>
      <c r="D64" s="106"/>
      <c r="E64" s="106"/>
      <c r="F64" s="106"/>
      <c r="G64" s="106"/>
      <c r="H64" s="106"/>
      <c r="I64" s="106"/>
      <c r="J64" s="107"/>
      <c r="K64" s="6"/>
      <c r="L64" s="6"/>
    </row>
    <row r="65" spans="2:17" s="2" customFormat="1" ht="16.899999999999999" customHeight="1" x14ac:dyDescent="0.25">
      <c r="B65" s="3" t="s">
        <v>38</v>
      </c>
      <c r="C65" s="21" t="s">
        <v>50</v>
      </c>
      <c r="D65" s="69">
        <v>0</v>
      </c>
      <c r="E65" s="70">
        <v>0</v>
      </c>
      <c r="F65" s="70">
        <v>0</v>
      </c>
      <c r="G65" s="84">
        <f>SUM(D65:F65)</f>
        <v>0</v>
      </c>
      <c r="H65" s="47">
        <f>D65+F65</f>
        <v>0</v>
      </c>
      <c r="I65" s="71">
        <v>0</v>
      </c>
      <c r="J65" s="71">
        <v>0</v>
      </c>
    </row>
    <row r="66" spans="2:17" s="2" customFormat="1" ht="16.899999999999999" customHeight="1" x14ac:dyDescent="0.25">
      <c r="B66" s="32"/>
      <c r="C66" s="33"/>
      <c r="D66" s="62">
        <f>SUM(D65)</f>
        <v>0</v>
      </c>
      <c r="E66" s="62">
        <f>SUM(E65)</f>
        <v>0</v>
      </c>
      <c r="F66" s="62">
        <f>SUM(F65)</f>
        <v>0</v>
      </c>
      <c r="G66" s="85">
        <f>SUM(D66:F66)</f>
        <v>0</v>
      </c>
      <c r="H66" s="62">
        <f>SUM(H65)</f>
        <v>0</v>
      </c>
      <c r="I66" s="62">
        <f>SUM(I65)</f>
        <v>0</v>
      </c>
      <c r="J66" s="62">
        <f>SUM(J65)</f>
        <v>0</v>
      </c>
    </row>
    <row r="67" spans="2:17" s="2" customFormat="1" ht="16.899999999999999" customHeight="1" x14ac:dyDescent="0.25">
      <c r="B67" s="105" t="s">
        <v>17</v>
      </c>
      <c r="C67" s="106"/>
      <c r="D67" s="106"/>
      <c r="E67" s="106"/>
      <c r="F67" s="106"/>
      <c r="G67" s="106"/>
      <c r="H67" s="106"/>
      <c r="I67" s="106"/>
      <c r="J67" s="107"/>
      <c r="K67" s="1"/>
      <c r="L67" s="1"/>
      <c r="M67" s="1"/>
      <c r="N67" s="1"/>
    </row>
    <row r="68" spans="2:17" s="2" customFormat="1" ht="16.899999999999999" customHeight="1" x14ac:dyDescent="0.25">
      <c r="B68" s="98" t="s">
        <v>18</v>
      </c>
      <c r="C68" s="99"/>
      <c r="D68" s="99"/>
      <c r="E68" s="99"/>
      <c r="F68" s="99"/>
      <c r="G68" s="99"/>
      <c r="H68" s="99"/>
      <c r="I68" s="99"/>
      <c r="J68" s="100"/>
      <c r="K68" s="1"/>
      <c r="L68" s="1"/>
      <c r="M68" s="1"/>
      <c r="N68" s="1"/>
    </row>
    <row r="69" spans="2:17" s="2" customFormat="1" ht="16.899999999999999" customHeight="1" x14ac:dyDescent="0.25">
      <c r="B69" s="17" t="s">
        <v>19</v>
      </c>
      <c r="C69" s="14" t="s">
        <v>76</v>
      </c>
      <c r="D69" s="69"/>
      <c r="E69" s="70">
        <v>0</v>
      </c>
      <c r="F69" s="70">
        <v>0</v>
      </c>
      <c r="G69" s="84">
        <f>SUM(F69)</f>
        <v>0</v>
      </c>
      <c r="H69" s="47">
        <f>D69+F69</f>
        <v>0</v>
      </c>
      <c r="I69" s="71">
        <v>0</v>
      </c>
      <c r="J69" s="71">
        <v>0</v>
      </c>
      <c r="K69" s="1"/>
      <c r="L69" s="1"/>
      <c r="M69" s="1"/>
      <c r="N69" s="1"/>
    </row>
    <row r="70" spans="2:17" s="2" customFormat="1" ht="16.899999999999999" customHeight="1" x14ac:dyDescent="0.25">
      <c r="B70" s="32"/>
      <c r="C70" s="33"/>
      <c r="D70" s="62">
        <f>SUM(D69)</f>
        <v>0</v>
      </c>
      <c r="E70" s="62">
        <f>SUM(E69)</f>
        <v>0</v>
      </c>
      <c r="F70" s="62">
        <f>SUM(F69)</f>
        <v>0</v>
      </c>
      <c r="G70" s="85">
        <f>SUM(F70)</f>
        <v>0</v>
      </c>
      <c r="H70" s="62">
        <f>SUM(H69)</f>
        <v>0</v>
      </c>
      <c r="I70" s="62">
        <f>SUM(I69)</f>
        <v>0</v>
      </c>
      <c r="J70" s="62">
        <f>SUM(J69)</f>
        <v>0</v>
      </c>
      <c r="K70" s="1"/>
      <c r="L70" s="1"/>
      <c r="M70" s="1"/>
      <c r="N70" s="1"/>
    </row>
    <row r="71" spans="2:17" s="2" customFormat="1" ht="16.899999999999999" customHeight="1" x14ac:dyDescent="0.25">
      <c r="B71" s="98" t="s">
        <v>20</v>
      </c>
      <c r="C71" s="99"/>
      <c r="D71" s="99"/>
      <c r="E71" s="99"/>
      <c r="F71" s="99"/>
      <c r="G71" s="99"/>
      <c r="H71" s="99"/>
      <c r="I71" s="99"/>
      <c r="J71" s="100"/>
      <c r="K71" s="1"/>
      <c r="L71" s="1"/>
      <c r="M71" s="1"/>
      <c r="N71" s="1"/>
    </row>
    <row r="72" spans="2:17" s="2" customFormat="1" ht="16.899999999999999" customHeight="1" x14ac:dyDescent="0.25">
      <c r="B72" s="13" t="s">
        <v>21</v>
      </c>
      <c r="C72" s="14" t="s">
        <v>77</v>
      </c>
      <c r="D72" s="67">
        <v>0</v>
      </c>
      <c r="E72" s="72">
        <v>0</v>
      </c>
      <c r="F72" s="72">
        <v>0</v>
      </c>
      <c r="G72" s="86">
        <f>SUM(D72:F72)</f>
        <v>0</v>
      </c>
      <c r="H72" s="47">
        <f>D72+F72</f>
        <v>0</v>
      </c>
      <c r="I72" s="71">
        <v>0</v>
      </c>
      <c r="J72" s="71">
        <v>0</v>
      </c>
      <c r="K72" s="1"/>
      <c r="L72" s="1"/>
      <c r="M72" s="1"/>
      <c r="N72" s="1"/>
    </row>
    <row r="73" spans="2:17" s="2" customFormat="1" ht="16.899999999999999" customHeight="1" x14ac:dyDescent="0.25">
      <c r="B73" s="32"/>
      <c r="C73" s="33"/>
      <c r="D73" s="62">
        <f>SUM(D72)</f>
        <v>0</v>
      </c>
      <c r="E73" s="62">
        <f>SUM(E72)</f>
        <v>0</v>
      </c>
      <c r="F73" s="62">
        <f>SUM(F72)</f>
        <v>0</v>
      </c>
      <c r="G73" s="85">
        <f>SUM(D73:F73)</f>
        <v>0</v>
      </c>
      <c r="H73" s="62">
        <f>SUM(H72)</f>
        <v>0</v>
      </c>
      <c r="I73" s="62">
        <f>SUM(I72)</f>
        <v>0</v>
      </c>
      <c r="J73" s="62">
        <f>SUM(J72)</f>
        <v>0</v>
      </c>
      <c r="K73" s="1"/>
      <c r="L73" s="1"/>
      <c r="M73" s="1"/>
      <c r="N73" s="1"/>
    </row>
    <row r="74" spans="2:17" s="2" customFormat="1" ht="16.899999999999999" customHeight="1" x14ac:dyDescent="0.25">
      <c r="B74" s="98" t="s">
        <v>78</v>
      </c>
      <c r="C74" s="99"/>
      <c r="D74" s="99"/>
      <c r="E74" s="99"/>
      <c r="F74" s="99"/>
      <c r="G74" s="99"/>
      <c r="H74" s="99"/>
      <c r="I74" s="99"/>
      <c r="J74" s="100"/>
      <c r="K74" s="1"/>
      <c r="L74" s="1"/>
      <c r="M74" s="1"/>
      <c r="N74" s="1"/>
    </row>
    <row r="75" spans="2:17" s="2" customFormat="1" ht="16.899999999999999" customHeight="1" x14ac:dyDescent="0.25">
      <c r="B75" s="3" t="s">
        <v>87</v>
      </c>
      <c r="C75" s="14" t="s">
        <v>51</v>
      </c>
      <c r="D75" s="71">
        <v>0</v>
      </c>
      <c r="E75" s="71">
        <v>0</v>
      </c>
      <c r="F75" s="71">
        <v>0</v>
      </c>
      <c r="G75" s="87">
        <f>SUM(D75:F75)</f>
        <v>0</v>
      </c>
      <c r="H75" s="71">
        <f>D75+F75</f>
        <v>0</v>
      </c>
      <c r="I75" s="71">
        <v>0</v>
      </c>
      <c r="J75" s="71">
        <v>0</v>
      </c>
      <c r="K75" s="1"/>
      <c r="L75" s="1"/>
      <c r="M75" s="1"/>
      <c r="N75" s="1"/>
      <c r="O75" s="1"/>
      <c r="P75" s="1"/>
      <c r="Q75" s="1"/>
    </row>
    <row r="76" spans="2:17" ht="16.899999999999999" customHeight="1" x14ac:dyDescent="0.25">
      <c r="B76" s="32"/>
      <c r="C76" s="33"/>
      <c r="D76" s="62">
        <f>SUM(D75)</f>
        <v>0</v>
      </c>
      <c r="E76" s="62">
        <f>SUM(E75)</f>
        <v>0</v>
      </c>
      <c r="F76" s="62">
        <f>SUM(F75)</f>
        <v>0</v>
      </c>
      <c r="G76" s="85">
        <f>SUM(D76:F76)</f>
        <v>0</v>
      </c>
      <c r="H76" s="62">
        <f>SUM(H75)</f>
        <v>0</v>
      </c>
      <c r="I76" s="62">
        <f>SUM(I75)</f>
        <v>0</v>
      </c>
      <c r="J76" s="62">
        <f>SUM(J75)</f>
        <v>0</v>
      </c>
    </row>
    <row r="77" spans="2:17" ht="16.899999999999999" customHeight="1" x14ac:dyDescent="0.25">
      <c r="B77" s="105" t="s">
        <v>22</v>
      </c>
      <c r="C77" s="106"/>
      <c r="D77" s="106"/>
      <c r="E77" s="106"/>
      <c r="F77" s="106"/>
      <c r="G77" s="106"/>
      <c r="H77" s="106"/>
      <c r="I77" s="106"/>
      <c r="J77" s="107"/>
    </row>
    <row r="78" spans="2:17" ht="16.899999999999999" customHeight="1" x14ac:dyDescent="0.25">
      <c r="B78" s="98" t="s">
        <v>79</v>
      </c>
      <c r="C78" s="99"/>
      <c r="D78" s="99"/>
      <c r="E78" s="99"/>
      <c r="F78" s="99"/>
      <c r="G78" s="99"/>
      <c r="H78" s="99"/>
      <c r="I78" s="99"/>
      <c r="J78" s="100"/>
    </row>
    <row r="79" spans="2:17" ht="16.899999999999999" customHeight="1" x14ac:dyDescent="0.25">
      <c r="B79" s="13" t="s">
        <v>23</v>
      </c>
      <c r="C79" s="14" t="s">
        <v>80</v>
      </c>
      <c r="D79" s="67">
        <v>0</v>
      </c>
      <c r="E79" s="72">
        <v>0</v>
      </c>
      <c r="F79" s="72">
        <v>0</v>
      </c>
      <c r="G79" s="86">
        <f>SUM(D79:F79)</f>
        <v>0</v>
      </c>
      <c r="H79" s="71">
        <f>D79+F79</f>
        <v>0</v>
      </c>
      <c r="I79" s="71">
        <v>0</v>
      </c>
      <c r="J79" s="71">
        <v>0</v>
      </c>
    </row>
    <row r="80" spans="2:17" ht="16.899999999999999" customHeight="1" x14ac:dyDescent="0.25">
      <c r="B80" s="32"/>
      <c r="C80" s="33"/>
      <c r="D80" s="62">
        <f>SUM(D79)</f>
        <v>0</v>
      </c>
      <c r="E80" s="62">
        <f>SUM(E79)</f>
        <v>0</v>
      </c>
      <c r="F80" s="62">
        <f>SUM(F79)</f>
        <v>0</v>
      </c>
      <c r="G80" s="85">
        <f>SUM(D80:F80)</f>
        <v>0</v>
      </c>
      <c r="H80" s="62">
        <f>SUM(H79)</f>
        <v>0</v>
      </c>
      <c r="I80" s="62">
        <f>SUM(I79)</f>
        <v>0</v>
      </c>
      <c r="J80" s="62">
        <f>SUM(J79)</f>
        <v>0</v>
      </c>
    </row>
    <row r="81" spans="2:10" ht="16.899999999999999" customHeight="1" x14ac:dyDescent="0.25">
      <c r="B81" s="98" t="s">
        <v>81</v>
      </c>
      <c r="C81" s="99"/>
      <c r="D81" s="99"/>
      <c r="E81" s="99"/>
      <c r="F81" s="99"/>
      <c r="G81" s="99"/>
      <c r="H81" s="99"/>
      <c r="I81" s="99"/>
      <c r="J81" s="100"/>
    </row>
    <row r="82" spans="2:10" ht="16.899999999999999" customHeight="1" x14ac:dyDescent="0.25">
      <c r="B82" s="17" t="s">
        <v>24</v>
      </c>
      <c r="C82" s="14" t="s">
        <v>52</v>
      </c>
      <c r="D82" s="67">
        <v>0</v>
      </c>
      <c r="E82" s="72">
        <v>0</v>
      </c>
      <c r="F82" s="72">
        <v>0</v>
      </c>
      <c r="G82" s="86">
        <f>SUM(D82:F82)</f>
        <v>0</v>
      </c>
      <c r="H82" s="47">
        <f>D82+F82</f>
        <v>0</v>
      </c>
      <c r="I82" s="71">
        <v>0</v>
      </c>
      <c r="J82" s="71">
        <v>0</v>
      </c>
    </row>
    <row r="83" spans="2:10" ht="16.899999999999999" customHeight="1" x14ac:dyDescent="0.25">
      <c r="B83" s="32"/>
      <c r="C83" s="33"/>
      <c r="D83" s="62">
        <f>SUM(D82)</f>
        <v>0</v>
      </c>
      <c r="E83" s="62">
        <f>SUM(E82)</f>
        <v>0</v>
      </c>
      <c r="F83" s="62">
        <f>SUM(F82)</f>
        <v>0</v>
      </c>
      <c r="G83" s="85">
        <f>SUM(D83:F83)</f>
        <v>0</v>
      </c>
      <c r="H83" s="62">
        <f>SUM(H82)</f>
        <v>0</v>
      </c>
      <c r="I83" s="62">
        <f>SUM(I82)</f>
        <v>0</v>
      </c>
      <c r="J83" s="62">
        <f>SUM(J82)</f>
        <v>0</v>
      </c>
    </row>
    <row r="84" spans="2:10" ht="16.899999999999999" customHeight="1" x14ac:dyDescent="0.25">
      <c r="B84" s="98" t="s">
        <v>53</v>
      </c>
      <c r="C84" s="99"/>
      <c r="D84" s="99"/>
      <c r="E84" s="99"/>
      <c r="F84" s="99"/>
      <c r="G84" s="99"/>
      <c r="H84" s="99"/>
      <c r="I84" s="99"/>
      <c r="J84" s="100"/>
    </row>
    <row r="85" spans="2:10" ht="16.899999999999999" customHeight="1" x14ac:dyDescent="0.25">
      <c r="B85" s="13" t="s">
        <v>88</v>
      </c>
      <c r="C85" s="14" t="s">
        <v>54</v>
      </c>
      <c r="D85" s="67">
        <v>0</v>
      </c>
      <c r="E85" s="72">
        <v>0</v>
      </c>
      <c r="F85" s="72">
        <v>0</v>
      </c>
      <c r="G85" s="86">
        <f>SUM(D85:F85)</f>
        <v>0</v>
      </c>
      <c r="H85" s="71">
        <f>D85+F85</f>
        <v>0</v>
      </c>
      <c r="I85" s="71">
        <v>0</v>
      </c>
      <c r="J85" s="71">
        <v>0</v>
      </c>
    </row>
    <row r="86" spans="2:10" ht="16.899999999999999" customHeight="1" x14ac:dyDescent="0.25">
      <c r="B86" s="32"/>
      <c r="C86" s="33"/>
      <c r="D86" s="62">
        <f>SUM(D85)</f>
        <v>0</v>
      </c>
      <c r="E86" s="62">
        <f>SUM(E85)</f>
        <v>0</v>
      </c>
      <c r="F86" s="62">
        <f>SUM(F85)</f>
        <v>0</v>
      </c>
      <c r="G86" s="85">
        <f>SUM(D86:F86)</f>
        <v>0</v>
      </c>
      <c r="H86" s="62">
        <f>SUM(H85)</f>
        <v>0</v>
      </c>
      <c r="I86" s="62">
        <f>SUM(I85)</f>
        <v>0</v>
      </c>
      <c r="J86" s="62">
        <f>SUM(J85)</f>
        <v>0</v>
      </c>
    </row>
    <row r="87" spans="2:10" ht="16.899999999999999" customHeight="1" x14ac:dyDescent="0.25">
      <c r="B87" s="5"/>
      <c r="C87" s="30" t="s">
        <v>36</v>
      </c>
      <c r="D87" s="31">
        <f t="shared" ref="D87:J87" si="6">D86+D83+D80+D76+D73+D70+D66</f>
        <v>0</v>
      </c>
      <c r="E87" s="31">
        <f t="shared" si="6"/>
        <v>0</v>
      </c>
      <c r="F87" s="31">
        <f t="shared" si="6"/>
        <v>0</v>
      </c>
      <c r="G87" s="31">
        <f t="shared" si="6"/>
        <v>0</v>
      </c>
      <c r="H87" s="31">
        <f t="shared" si="6"/>
        <v>0</v>
      </c>
      <c r="I87" s="31">
        <f t="shared" si="6"/>
        <v>0</v>
      </c>
      <c r="J87" s="31">
        <f t="shared" si="6"/>
        <v>0</v>
      </c>
    </row>
    <row r="88" spans="2:10" ht="16.899999999999999" customHeight="1" x14ac:dyDescent="0.25">
      <c r="B88" s="7"/>
      <c r="C88" s="8"/>
      <c r="D88" s="9"/>
      <c r="E88" s="9"/>
      <c r="F88" s="9"/>
      <c r="G88" s="76"/>
      <c r="H88" s="66">
        <f>D87+F87</f>
        <v>0</v>
      </c>
      <c r="I88" s="9"/>
      <c r="J88" s="9"/>
    </row>
    <row r="89" spans="2:10" ht="16.899999999999999" customHeight="1" x14ac:dyDescent="0.25">
      <c r="B89" s="26"/>
      <c r="C89" s="30" t="s">
        <v>37</v>
      </c>
      <c r="D89" s="73">
        <f t="shared" ref="D89:J89" si="7">D87+D58+D35</f>
        <v>598994.27</v>
      </c>
      <c r="E89" s="73">
        <f t="shared" si="7"/>
        <v>281003.77</v>
      </c>
      <c r="F89" s="73">
        <f t="shared" si="7"/>
        <v>880000</v>
      </c>
      <c r="G89" s="90">
        <f t="shared" si="7"/>
        <v>868000</v>
      </c>
      <c r="H89" s="73">
        <f t="shared" si="7"/>
        <v>1149003.77</v>
      </c>
      <c r="I89" s="73">
        <f t="shared" si="7"/>
        <v>719300</v>
      </c>
      <c r="J89" s="73">
        <f t="shared" si="7"/>
        <v>719300</v>
      </c>
    </row>
    <row r="90" spans="2:10" ht="16.899999999999999" customHeight="1" x14ac:dyDescent="0.25">
      <c r="B90" s="23"/>
      <c r="C90" s="10"/>
      <c r="D90" s="29">
        <f>D89-D87</f>
        <v>598994.27</v>
      </c>
      <c r="E90" s="29"/>
      <c r="F90" s="29"/>
      <c r="G90" s="88"/>
      <c r="H90" s="28">
        <f>D89+F89</f>
        <v>1478994.27</v>
      </c>
      <c r="I90" s="11"/>
      <c r="J90" s="11"/>
    </row>
    <row r="91" spans="2:10" x14ac:dyDescent="0.25">
      <c r="B91" s="2" t="s">
        <v>1</v>
      </c>
      <c r="H91" s="24"/>
    </row>
    <row r="92" spans="2:10" x14ac:dyDescent="0.25">
      <c r="H92" s="25"/>
    </row>
    <row r="93" spans="2:10" x14ac:dyDescent="0.25">
      <c r="D93" s="74"/>
    </row>
  </sheetData>
  <mergeCells count="37">
    <mergeCell ref="B55:J55"/>
    <mergeCell ref="D5:F5"/>
    <mergeCell ref="B38:J38"/>
    <mergeCell ref="B52:J52"/>
    <mergeCell ref="B14:B15"/>
    <mergeCell ref="C4:C5"/>
    <mergeCell ref="D14:H14"/>
    <mergeCell ref="I14:J14"/>
    <mergeCell ref="B61:J61"/>
    <mergeCell ref="B62:J62"/>
    <mergeCell ref="B67:J67"/>
    <mergeCell ref="B63:J63"/>
    <mergeCell ref="B64:J64"/>
    <mergeCell ref="B37:J37"/>
    <mergeCell ref="B59:J59"/>
    <mergeCell ref="B46:J46"/>
    <mergeCell ref="B43:J43"/>
    <mergeCell ref="B39:J39"/>
    <mergeCell ref="B84:J84"/>
    <mergeCell ref="B18:J18"/>
    <mergeCell ref="B19:J19"/>
    <mergeCell ref="B74:J74"/>
    <mergeCell ref="B81:J81"/>
    <mergeCell ref="B71:J71"/>
    <mergeCell ref="B77:J77"/>
    <mergeCell ref="B78:J78"/>
    <mergeCell ref="B68:J68"/>
    <mergeCell ref="B60:F60"/>
    <mergeCell ref="B1:J1"/>
    <mergeCell ref="B2:J2"/>
    <mergeCell ref="D4:H4"/>
    <mergeCell ref="I4:J4"/>
    <mergeCell ref="C14:C15"/>
    <mergeCell ref="B32:J32"/>
    <mergeCell ref="B17:J17"/>
    <mergeCell ref="B22:J22"/>
    <mergeCell ref="B31:J31"/>
  </mergeCells>
  <printOptions horizontalCentered="1"/>
  <pageMargins left="0.19685039370078741" right="0.19685039370078741" top="0.35433070866141736" bottom="0.39370078740157483" header="0.31496062992125984" footer="0.31496062992125984"/>
  <pageSetup paperSize="9" scale="85" fitToHeight="12" orientation="landscape" horizontalDpi="4294967293" verticalDpi="4294967293" r:id="rId1"/>
  <headerFooter>
    <oddFooter>&amp;R&amp;7Istituto Regionale di Studi Giuridici del Lazio A.C. Jemolo - ENTRATA -  Bilancio di Previsione 2020  - pag.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Bilancio Entrate</vt:lpstr>
      <vt:lpstr>'Bilancio Entrate'!Area_stampa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Collesi</dc:creator>
  <cp:lastModifiedBy>Luigi D'Orsi</cp:lastModifiedBy>
  <cp:lastPrinted>2019-09-13T07:45:16Z</cp:lastPrinted>
  <dcterms:created xsi:type="dcterms:W3CDTF">2011-10-03T15:43:38Z</dcterms:created>
  <dcterms:modified xsi:type="dcterms:W3CDTF">2019-10-01T08:45:59Z</dcterms:modified>
</cp:coreProperties>
</file>