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470" windowWidth="15600" windowHeight="5880" tabRatio="652" activeTab="0"/>
  </bookViews>
  <sheets>
    <sheet name="Bilancio Entrate" sheetId="1" r:id="rId1"/>
  </sheets>
  <definedNames>
    <definedName name="_xlnm.Print_Area" localSheetId="0">'Bilancio Entrate'!$A$1:$I$77</definedName>
  </definedNames>
  <calcPr fullCalcOnLoad="1"/>
</workbook>
</file>

<file path=xl/sharedStrings.xml><?xml version="1.0" encoding="utf-8"?>
<sst xmlns="http://schemas.openxmlformats.org/spreadsheetml/2006/main" count="133" uniqueCount="102">
  <si>
    <t/>
  </si>
  <si>
    <t xml:space="preserve"> </t>
  </si>
  <si>
    <t>Fondo pluriennale vincolato per spese correnti</t>
  </si>
  <si>
    <t>Fondo pluriennale vincolato per spese in conto capitale</t>
  </si>
  <si>
    <t>Denominazione</t>
  </si>
  <si>
    <t>Avanzo di Amministrazione disponibile</t>
  </si>
  <si>
    <t>Avanzo di Amministrazione vincolato di parte corrente</t>
  </si>
  <si>
    <t>- di cui utilizzato anticipatamente</t>
  </si>
  <si>
    <t>Avanzo di Amministrazione vincolato in c/capitale</t>
  </si>
  <si>
    <t>Codice Voce</t>
  </si>
  <si>
    <t xml:space="preserve">Residui </t>
  </si>
  <si>
    <t>Cassa</t>
  </si>
  <si>
    <t>Bilancio Annuale</t>
  </si>
  <si>
    <t>Bilancio Pluriennale</t>
  </si>
  <si>
    <t xml:space="preserve">Cod. 1001 - Ritenute IRPEF su rediti da "Lavoro Dipendente" </t>
  </si>
  <si>
    <t xml:space="preserve">Cod. 1002 - Ritenute IRPEF su redditi da arretrati "Lavoro Dipendente" </t>
  </si>
  <si>
    <t xml:space="preserve">Cod. 1004 - Ritenute IRPEF su redditi da "Assimilati al Lavoro Dipendente" </t>
  </si>
  <si>
    <t xml:space="preserve">Cod. 1040 - Ritenute IRPEF su redditi da "Lavoro Autonomo" </t>
  </si>
  <si>
    <t xml:space="preserve">Cod. 1012 - Ritenute IRPEF su redditi da  fine rapporto di "Lavoro Dipendente" </t>
  </si>
  <si>
    <t xml:space="preserve">Cod. 3802 - Ritenute Addizionale Regionale IRPEF su redditi da "Lavoro Dipendente" </t>
  </si>
  <si>
    <t xml:space="preserve">Cod. 3847 - Ritenute Addizionale Comunale IRPEF - Acconto - su redditi da "Lavoro Dipendente" </t>
  </si>
  <si>
    <t xml:space="preserve">Cod. 3848 - Ritenute Addizionale Comunale IRPEF - Saldo - su redditi da "Lavoro Dipendente" </t>
  </si>
  <si>
    <t>Ritenute INPS/ex INPDAP</t>
  </si>
  <si>
    <t>Ritenute ENPDEP</t>
  </si>
  <si>
    <t>Ritenute MAPREL</t>
  </si>
  <si>
    <t>Ritenute INPS - Gestione Separata L. 335/95 (art. 2, c. 26) - Quota a carico del lavoratore autonomo</t>
  </si>
  <si>
    <t>Interessi attivi da depositi bancari o postali</t>
  </si>
  <si>
    <t>Entrate eventuali e varie</t>
  </si>
  <si>
    <t>Proventi derivanti da iscrizioni ai corsi di formazione, comma 1, lettera d bis), art. 21 L.R. 40/87 (Attività Commerciale)</t>
  </si>
  <si>
    <t>Proventi derivanti dall'attività di mediazione e conciliazione, comma 1, lettera d bis), art. 21 L.R. 40/87 (Attività Commerciale)</t>
  </si>
  <si>
    <t xml:space="preserve">E.2.01.01.02.000 - Trasferimenti correnti da Amministrazioni locali </t>
  </si>
  <si>
    <t>E.2.01.01.02.001</t>
  </si>
  <si>
    <t>E.2.01.01.02.003</t>
  </si>
  <si>
    <t>E.2.01.01.02.004</t>
  </si>
  <si>
    <t>E.2.01.01.02.017</t>
  </si>
  <si>
    <t xml:space="preserve">E.9. 01.00.00.000 - Entrate per partite di giro </t>
  </si>
  <si>
    <t xml:space="preserve">E.9.01.02.00.000 - Ritenute su redditi da lavoro dipendente </t>
  </si>
  <si>
    <t xml:space="preserve">E.9.01.02.01.000 - Ritenute erariali su redditi da lavoro dipendente per conto terzi </t>
  </si>
  <si>
    <t>E.9.01.02.01.001</t>
  </si>
  <si>
    <t>E.9.01.02.01.002</t>
  </si>
  <si>
    <t>E.9.01.02.01.003</t>
  </si>
  <si>
    <t>E.9.01.02.01.004</t>
  </si>
  <si>
    <t>E.9.01.02.01.010</t>
  </si>
  <si>
    <t>E.9.01.02.01.020</t>
  </si>
  <si>
    <t>E.9.01.02.01.021</t>
  </si>
  <si>
    <t>E. 9.01.02.02.000 - Ritenute previdenziali e assistenziali su redditi da lavoro dipendente per conto terzi</t>
  </si>
  <si>
    <t>E.9.01.02.02.001</t>
  </si>
  <si>
    <t>E.9.01.02.02.005</t>
  </si>
  <si>
    <t>E. 9.01.02.05.000 - Altre ritenute su redditi da lavoro dipendente per conto terzi</t>
  </si>
  <si>
    <t>E.9.01.02.05.001</t>
  </si>
  <si>
    <t xml:space="preserve">E.9.01.03.00.000 - Ritenute su redditi da lavoro autonomo </t>
  </si>
  <si>
    <t xml:space="preserve">E.9.01.03.01.000 - Ritenute erariali su redditi da lavoro per conto terzi </t>
  </si>
  <si>
    <t>E.9.01.03.01.001</t>
  </si>
  <si>
    <t>E.9.01.03.02.001</t>
  </si>
  <si>
    <t xml:space="preserve">E. 3.01.02.01.000 - Entrate dall'erogazione di servizi </t>
  </si>
  <si>
    <t>E.3.01.02.01.023</t>
  </si>
  <si>
    <t xml:space="preserve">E.3.03.03.04.000 - Altri interessi attivi </t>
  </si>
  <si>
    <t>E.2.01.01.02.011</t>
  </si>
  <si>
    <t>E.2.01.01.00.000 - Trasferimenti correnti da Amministrazioni pubbliche</t>
  </si>
  <si>
    <t>E.2.01.01.01.003</t>
  </si>
  <si>
    <t>E.2.01.01.01.000 - Trasferimenti correnti da Amministrazioni centrali</t>
  </si>
  <si>
    <t>CNR - Contributo straordinario</t>
  </si>
  <si>
    <t>A</t>
  </si>
  <si>
    <t>B</t>
  </si>
  <si>
    <t>C</t>
  </si>
  <si>
    <t xml:space="preserve">Contributi Straordinari da Altri Enti Agenzie regionali e sub regionali [c. 1, lettera b), art. 21 L.R. 40/87] </t>
  </si>
  <si>
    <t>E.2.01.01.02.901</t>
  </si>
  <si>
    <t>E.2.01.03.00.000 - Trasferimenti correnti da imprese</t>
  </si>
  <si>
    <t>E.2.01.03.02.002</t>
  </si>
  <si>
    <r>
      <t xml:space="preserve">Giunta regionale del Lazio:Contributo straordinario </t>
    </r>
    <r>
      <rPr>
        <i/>
        <sz val="7"/>
        <rFont val="Times New Roman"/>
        <family val="1"/>
      </rPr>
      <t xml:space="preserve"> [c. 1, lettera b), art. 21 L.R. 40/87] </t>
    </r>
  </si>
  <si>
    <r>
      <t xml:space="preserve">Contributi Straordinari da Comuni   </t>
    </r>
    <r>
      <rPr>
        <i/>
        <sz val="7"/>
        <rFont val="Times New Roman"/>
        <family val="1"/>
      </rPr>
      <t xml:space="preserve">[c. 1, lettera b), art. 21 L.R. 40/87] </t>
    </r>
  </si>
  <si>
    <r>
      <t xml:space="preserve">Contributi Straordinari da Aziende Sanitarie Locali   </t>
    </r>
    <r>
      <rPr>
        <i/>
        <sz val="7"/>
        <rFont val="Times New Roman"/>
        <family val="1"/>
      </rPr>
      <t xml:space="preserve">[c. 1, lettera b), art. 21 L.R. 40/87] </t>
    </r>
  </si>
  <si>
    <r>
      <t xml:space="preserve">Contributi Straordinari da altre Amministrazioni  Locali n.a.c.   </t>
    </r>
    <r>
      <rPr>
        <i/>
        <sz val="7"/>
        <rFont val="Times New Roman"/>
        <family val="1"/>
      </rPr>
      <t>[c. 1, lettera b), art. 21 L.R. 40/87 )]</t>
    </r>
  </si>
  <si>
    <r>
      <t xml:space="preserve">Contributi Straordinari da Roma Capitale e Città Metropolitane </t>
    </r>
    <r>
      <rPr>
        <i/>
        <sz val="7"/>
        <rFont val="Times New Roman"/>
        <family val="1"/>
      </rPr>
      <t>[c. 1, lettera b), art. 21 L.R. 40/87 ]</t>
    </r>
  </si>
  <si>
    <t xml:space="preserve">E.9.01.03.02.000 - Previdenziali e assistenziali per conto terzi </t>
  </si>
  <si>
    <r>
      <t xml:space="preserve">Consiglio regionale del Lazio: Contributo ordinario   </t>
    </r>
    <r>
      <rPr>
        <i/>
        <sz val="7"/>
        <rFont val="Times New Roman"/>
        <family val="1"/>
      </rPr>
      <t xml:space="preserve">[c. 1, lettera a), art. 21 L.R. 40/87] </t>
    </r>
  </si>
  <si>
    <r>
      <t xml:space="preserve">Consiglio regionale del Lazio: Contributo straordinario   </t>
    </r>
    <r>
      <rPr>
        <i/>
        <sz val="7"/>
        <rFont val="Times New Roman"/>
        <family val="1"/>
      </rPr>
      <t xml:space="preserve">[c. 1, lettera a), art. 21 L.R. 40/87] </t>
    </r>
  </si>
  <si>
    <t>Entrate</t>
  </si>
  <si>
    <t xml:space="preserve">E.3.05.99.00.000 - Altre entrate correnti </t>
  </si>
  <si>
    <t>E.3.05.99.99.901</t>
  </si>
  <si>
    <t xml:space="preserve">E.3.05.00.00.000 - Rimborsi e altre entrate correnti </t>
  </si>
  <si>
    <t>E.3.01.02.01.901</t>
  </si>
  <si>
    <t>E.3.03.03.04.001</t>
  </si>
  <si>
    <t>E.3.05.02.04.001</t>
  </si>
  <si>
    <t>Incassi per azioni di rivalsa nei confronti di terzi</t>
  </si>
  <si>
    <t>Titolo 2 - Trasferimenti correnti</t>
  </si>
  <si>
    <t>Titolo 3 - Entrate extratributarie</t>
  </si>
  <si>
    <t>Titolo 4 - Entrate in conto capitale</t>
  </si>
  <si>
    <t>E. 4.04.00.00.000 - Entrate da alienazione di beni materiali e immateriali</t>
  </si>
  <si>
    <t>E. 4.04.03.00.000 - Entrate da alienazione di beni immateriali</t>
  </si>
  <si>
    <t>E. 4.04.03.03.001</t>
  </si>
  <si>
    <t>Alienazione di Opere del'lingegno e Diritti d'autore</t>
  </si>
  <si>
    <t xml:space="preserve">Totale Titolo 4 </t>
  </si>
  <si>
    <t>Totale Titolo 2</t>
  </si>
  <si>
    <t>Totale Titolo 3</t>
  </si>
  <si>
    <t>Totale Titolo 9</t>
  </si>
  <si>
    <t>Titolo 9 - Entrate per conto terzi e partite di giro</t>
  </si>
  <si>
    <t>Contributi Straordinari da Lazioservice</t>
  </si>
  <si>
    <t>Bilancio di Previsione Esercizio *** 2 0 1 7 ***</t>
  </si>
  <si>
    <t xml:space="preserve">Competenza </t>
  </si>
  <si>
    <t>Fondo di Cassa al 01/01/2017</t>
  </si>
  <si>
    <t>To t a l e   G e n e r a l 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</si>
</sst>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#,##0.0000"/>
    <numFmt numFmtId="166" formatCode="&quot;€&quot;\ #,##0.00"/>
    <numFmt numFmtId="167" formatCode="0.0000"/>
    <numFmt numFmtId="168" formatCode="00000"/>
    <numFmt numFmtId="169" formatCode="#,##0.00_ ;\-#,##0.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i/>
      <sz val="7"/>
      <name val="Times New Roman"/>
      <family val="1"/>
    </font>
    <font>
      <b/>
      <sz val="8"/>
      <name val="Arial"/>
      <family val="2"/>
    </font>
    <font>
      <b/>
      <sz val="5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10"/>
      <name val="Castellar"/>
      <family val="1"/>
    </font>
    <font>
      <i/>
      <u val="single"/>
      <sz val="6"/>
      <color indexed="8"/>
      <name val="Arial"/>
      <family val="2"/>
    </font>
    <font>
      <i/>
      <sz val="6"/>
      <color indexed="8"/>
      <name val="Arial"/>
      <family val="2"/>
    </font>
    <font>
      <sz val="6"/>
      <color indexed="17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stellar"/>
      <family val="1"/>
    </font>
    <font>
      <i/>
      <u val="single"/>
      <sz val="6"/>
      <color theme="1"/>
      <name val="Arial"/>
      <family val="2"/>
    </font>
    <font>
      <i/>
      <sz val="6"/>
      <color theme="1"/>
      <name val="Arial"/>
      <family val="2"/>
    </font>
    <font>
      <sz val="6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/>
      <top style="hair"/>
      <bottom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/>
      <bottom/>
    </border>
    <border>
      <left style="hair"/>
      <right/>
      <top/>
      <bottom style="hair"/>
    </border>
    <border>
      <left>
        <color indexed="63"/>
      </left>
      <right style="hair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64" fontId="5" fillId="0" borderId="0" applyFont="0" applyFill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horizontal="center" vertical="center" wrapText="1"/>
    </xf>
    <xf numFmtId="43" fontId="9" fillId="0" borderId="10" xfId="0" applyNumberFormat="1" applyFont="1" applyFill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horizontal="center" vertical="center"/>
    </xf>
    <xf numFmtId="43" fontId="8" fillId="0" borderId="16" xfId="0" applyNumberFormat="1" applyFont="1" applyFill="1" applyBorder="1" applyAlignment="1">
      <alignment vertical="center" wrapText="1"/>
    </xf>
    <xf numFmtId="43" fontId="8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43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43" fontId="13" fillId="0" borderId="10" xfId="0" applyNumberFormat="1" applyFont="1" applyFill="1" applyBorder="1" applyAlignment="1">
      <alignment horizontal="right" vertical="center" wrapText="1" indent="1"/>
    </xf>
    <xf numFmtId="43" fontId="13" fillId="0" borderId="10" xfId="0" applyNumberFormat="1" applyFont="1" applyFill="1" applyBorder="1" applyAlignment="1">
      <alignment horizontal="left" vertical="center" wrapText="1" indent="1"/>
    </xf>
    <xf numFmtId="43" fontId="13" fillId="0" borderId="10" xfId="0" applyNumberFormat="1" applyFont="1" applyFill="1" applyBorder="1" applyAlignment="1">
      <alignment vertical="center" wrapText="1"/>
    </xf>
    <xf numFmtId="43" fontId="13" fillId="0" borderId="10" xfId="0" applyNumberFormat="1" applyFont="1" applyFill="1" applyBorder="1" applyAlignment="1">
      <alignment horizontal="center" vertical="center" wrapText="1"/>
    </xf>
    <xf numFmtId="43" fontId="13" fillId="0" borderId="16" xfId="0" applyNumberFormat="1" applyFont="1" applyFill="1" applyBorder="1" applyAlignment="1">
      <alignment horizontal="right" vertical="center" wrapText="1" indent="1"/>
    </xf>
    <xf numFmtId="43" fontId="13" fillId="0" borderId="16" xfId="0" applyNumberFormat="1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 indent="1"/>
    </xf>
    <xf numFmtId="0" fontId="14" fillId="0" borderId="10" xfId="0" applyFont="1" applyFill="1" applyBorder="1" applyAlignment="1">
      <alignment horizontal="left" vertical="center" wrapText="1" indent="1"/>
    </xf>
    <xf numFmtId="0" fontId="1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righ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43" fontId="15" fillId="0" borderId="12" xfId="0" applyNumberFormat="1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43" fontId="4" fillId="0" borderId="0" xfId="0" applyNumberFormat="1" applyFont="1" applyFill="1" applyBorder="1" applyAlignment="1" quotePrefix="1">
      <alignment horizontal="center" vertical="center" wrapText="1"/>
    </xf>
    <xf numFmtId="39" fontId="60" fillId="0" borderId="0" xfId="0" applyNumberFormat="1" applyFont="1" applyFill="1" applyAlignment="1">
      <alignment/>
    </xf>
    <xf numFmtId="39" fontId="61" fillId="0" borderId="0" xfId="0" applyNumberFormat="1" applyFont="1" applyFill="1" applyAlignment="1">
      <alignment/>
    </xf>
    <xf numFmtId="43" fontId="15" fillId="0" borderId="0" xfId="0" applyNumberFormat="1" applyFont="1" applyFill="1" applyBorder="1" applyAlignment="1" quotePrefix="1">
      <alignment horizontal="center" vertical="center" wrapText="1"/>
    </xf>
    <xf numFmtId="43" fontId="16" fillId="0" borderId="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 horizontal="left" vertical="center" wrapText="1" indent="1"/>
    </xf>
    <xf numFmtId="43" fontId="13" fillId="0" borderId="12" xfId="0" applyNumberFormat="1" applyFont="1" applyFill="1" applyBorder="1" applyAlignment="1">
      <alignment horizontal="right" vertical="center" wrapText="1" indent="1"/>
    </xf>
    <xf numFmtId="43" fontId="13" fillId="0" borderId="12" xfId="0" applyNumberFormat="1" applyFont="1" applyFill="1" applyBorder="1" applyAlignment="1">
      <alignment horizontal="left" vertical="center" wrapText="1" indent="1"/>
    </xf>
    <xf numFmtId="43" fontId="13" fillId="0" borderId="12" xfId="0" applyNumberFormat="1" applyFont="1" applyFill="1" applyBorder="1" applyAlignment="1">
      <alignment vertical="center" wrapText="1"/>
    </xf>
    <xf numFmtId="43" fontId="13" fillId="0" borderId="12" xfId="0" applyNumberFormat="1" applyFont="1" applyFill="1" applyBorder="1" applyAlignment="1">
      <alignment horizontal="center" vertical="center" wrapText="1"/>
    </xf>
    <xf numFmtId="43" fontId="8" fillId="0" borderId="17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 indent="2"/>
    </xf>
    <xf numFmtId="43" fontId="62" fillId="0" borderId="0" xfId="0" applyNumberFormat="1" applyFont="1" applyFill="1" applyBorder="1" applyAlignment="1">
      <alignment vertical="top" wrapText="1"/>
    </xf>
    <xf numFmtId="43" fontId="62" fillId="0" borderId="0" xfId="0" applyNumberFormat="1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left" vertical="center" wrapText="1" indent="2"/>
    </xf>
    <xf numFmtId="0" fontId="6" fillId="33" borderId="10" xfId="0" applyFont="1" applyFill="1" applyBorder="1" applyAlignment="1">
      <alignment horizontal="center" vertical="center" wrapText="1"/>
    </xf>
    <xf numFmtId="43" fontId="16" fillId="33" borderId="10" xfId="0" applyNumberFormat="1" applyFont="1" applyFill="1" applyBorder="1" applyAlignment="1">
      <alignment vertical="center" wrapText="1"/>
    </xf>
    <xf numFmtId="43" fontId="16" fillId="33" borderId="10" xfId="0" applyNumberFormat="1" applyFont="1" applyFill="1" applyBorder="1" applyAlignment="1">
      <alignment horizontal="center" vertical="center" wrapText="1"/>
    </xf>
    <xf numFmtId="43" fontId="10" fillId="33" borderId="10" xfId="0" applyNumberFormat="1" applyFont="1" applyFill="1" applyBorder="1" applyAlignment="1">
      <alignment horizontal="center" vertical="center" wrapText="1"/>
    </xf>
    <xf numFmtId="43" fontId="8" fillId="33" borderId="10" xfId="0" applyNumberFormat="1" applyFont="1" applyFill="1" applyBorder="1" applyAlignment="1">
      <alignment vertical="center" wrapText="1"/>
    </xf>
    <xf numFmtId="43" fontId="8" fillId="33" borderId="10" xfId="0" applyNumberFormat="1" applyFont="1" applyFill="1" applyBorder="1" applyAlignment="1">
      <alignment horizontal="center" vertical="center" wrapText="1"/>
    </xf>
    <xf numFmtId="43" fontId="11" fillId="33" borderId="10" xfId="0" applyNumberFormat="1" applyFont="1" applyFill="1" applyBorder="1" applyAlignment="1">
      <alignment horizontal="righ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 indent="2"/>
    </xf>
    <xf numFmtId="0" fontId="0" fillId="0" borderId="18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rmale 3" xfId="51"/>
    <cellStyle name="Normale 4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8"/>
  <sheetViews>
    <sheetView tabSelected="1" zoomScale="120" zoomScaleNormal="120" zoomScalePageLayoutView="0" workbookViewId="0" topLeftCell="A1">
      <selection activeCell="B1" sqref="B1:I75"/>
    </sheetView>
  </sheetViews>
  <sheetFormatPr defaultColWidth="9.140625" defaultRowHeight="15"/>
  <cols>
    <col min="1" max="1" width="0.71875" style="6" customWidth="1"/>
    <col min="2" max="2" width="14.7109375" style="1" customWidth="1"/>
    <col min="3" max="3" width="2.7109375" style="6" customWidth="1"/>
    <col min="4" max="4" width="54.7109375" style="1" customWidth="1"/>
    <col min="5" max="9" width="13.7109375" style="1" customWidth="1"/>
    <col min="10" max="10" width="53.8515625" style="1" customWidth="1"/>
    <col min="11" max="16384" width="9.140625" style="1" customWidth="1"/>
  </cols>
  <sheetData>
    <row r="1" spans="2:9" s="6" customFormat="1" ht="19.5" customHeight="1">
      <c r="B1" s="98" t="s">
        <v>98</v>
      </c>
      <c r="C1" s="98"/>
      <c r="D1" s="98"/>
      <c r="E1" s="98"/>
      <c r="F1" s="98"/>
      <c r="G1" s="98"/>
      <c r="H1" s="98"/>
      <c r="I1" s="98"/>
    </row>
    <row r="2" spans="2:9" s="6" customFormat="1" ht="19.5" customHeight="1">
      <c r="B2" s="100" t="s">
        <v>77</v>
      </c>
      <c r="C2" s="100"/>
      <c r="D2" s="100"/>
      <c r="E2" s="100"/>
      <c r="F2" s="100"/>
      <c r="G2" s="100"/>
      <c r="H2" s="100"/>
      <c r="I2" s="100"/>
    </row>
    <row r="3" spans="2:9" s="6" customFormat="1" ht="15.75" customHeight="1">
      <c r="B3" s="54"/>
      <c r="C3" s="43"/>
      <c r="D3" s="35"/>
      <c r="E3" s="35"/>
      <c r="F3" s="35"/>
      <c r="G3" s="35"/>
      <c r="H3" s="35"/>
      <c r="I3" s="35"/>
    </row>
    <row r="4" spans="2:9" s="6" customFormat="1" ht="9.75" customHeight="1">
      <c r="B4" s="8"/>
      <c r="C4" s="5"/>
      <c r="D4" s="92" t="s">
        <v>4</v>
      </c>
      <c r="E4" s="88" t="s">
        <v>12</v>
      </c>
      <c r="F4" s="99"/>
      <c r="G4" s="89"/>
      <c r="H4" s="88" t="s">
        <v>13</v>
      </c>
      <c r="I4" s="89"/>
    </row>
    <row r="5" spans="2:9" s="6" customFormat="1" ht="19.5" customHeight="1">
      <c r="B5" s="8"/>
      <c r="C5" s="5"/>
      <c r="D5" s="96"/>
      <c r="E5" s="92"/>
      <c r="F5" s="93"/>
      <c r="G5" s="67" t="s">
        <v>11</v>
      </c>
      <c r="H5" s="49">
        <v>2018</v>
      </c>
      <c r="I5" s="49">
        <v>2019</v>
      </c>
    </row>
    <row r="6" spans="2:9" ht="19.5" customHeight="1">
      <c r="B6" s="4"/>
      <c r="C6" s="11"/>
      <c r="D6" s="10" t="s">
        <v>3</v>
      </c>
      <c r="E6" s="94"/>
      <c r="F6" s="95"/>
      <c r="G6" s="66">
        <f>E6+F6</f>
        <v>0</v>
      </c>
      <c r="H6" s="24">
        <v>0</v>
      </c>
      <c r="I6" s="24">
        <v>0</v>
      </c>
    </row>
    <row r="7" spans="2:9" ht="19.5" customHeight="1">
      <c r="B7" s="4"/>
      <c r="C7" s="11"/>
      <c r="D7" s="10" t="s">
        <v>2</v>
      </c>
      <c r="E7" s="94"/>
      <c r="F7" s="95"/>
      <c r="G7" s="24">
        <v>0</v>
      </c>
      <c r="H7" s="24">
        <v>0</v>
      </c>
      <c r="I7" s="24">
        <v>0</v>
      </c>
    </row>
    <row r="8" spans="2:9" s="6" customFormat="1" ht="19.5" customHeight="1">
      <c r="B8" s="4"/>
      <c r="C8" s="11"/>
      <c r="D8" s="10" t="s">
        <v>5</v>
      </c>
      <c r="E8" s="94"/>
      <c r="F8" s="95"/>
      <c r="G8" s="24">
        <v>0</v>
      </c>
      <c r="H8" s="24">
        <v>0</v>
      </c>
      <c r="I8" s="24">
        <v>0</v>
      </c>
    </row>
    <row r="9" spans="2:9" ht="19.5" customHeight="1">
      <c r="B9" s="4"/>
      <c r="C9" s="11"/>
      <c r="D9" s="10" t="s">
        <v>6</v>
      </c>
      <c r="E9" s="94"/>
      <c r="F9" s="95"/>
      <c r="G9" s="24">
        <f>E9+F9</f>
        <v>0</v>
      </c>
      <c r="H9" s="25">
        <v>0</v>
      </c>
      <c r="I9" s="24">
        <v>0</v>
      </c>
    </row>
    <row r="10" spans="2:9" s="6" customFormat="1" ht="12" customHeight="1">
      <c r="B10" s="4"/>
      <c r="C10" s="11"/>
      <c r="D10" s="50" t="s">
        <v>7</v>
      </c>
      <c r="E10" s="94"/>
      <c r="F10" s="95"/>
      <c r="G10" s="25"/>
      <c r="H10" s="25"/>
      <c r="I10" s="26"/>
    </row>
    <row r="11" spans="2:9" s="6" customFormat="1" ht="19.5" customHeight="1">
      <c r="B11" s="4"/>
      <c r="C11" s="11"/>
      <c r="D11" s="10" t="s">
        <v>8</v>
      </c>
      <c r="E11" s="94"/>
      <c r="F11" s="95"/>
      <c r="G11" s="25">
        <v>0</v>
      </c>
      <c r="H11" s="24">
        <v>0</v>
      </c>
      <c r="I11" s="24">
        <v>0</v>
      </c>
    </row>
    <row r="12" spans="2:9" s="6" customFormat="1" ht="12" customHeight="1">
      <c r="B12" s="4"/>
      <c r="C12" s="11"/>
      <c r="D12" s="50" t="s">
        <v>7</v>
      </c>
      <c r="E12" s="94"/>
      <c r="F12" s="95"/>
      <c r="G12" s="25"/>
      <c r="H12" s="25"/>
      <c r="I12" s="26"/>
    </row>
    <row r="13" spans="2:9" ht="19.5" customHeight="1">
      <c r="B13" s="4"/>
      <c r="C13" s="11"/>
      <c r="D13" s="10" t="s">
        <v>100</v>
      </c>
      <c r="E13" s="96"/>
      <c r="F13" s="97"/>
      <c r="G13" s="24">
        <v>-400141.56</v>
      </c>
      <c r="H13" s="24">
        <v>0</v>
      </c>
      <c r="I13" s="24">
        <v>0</v>
      </c>
    </row>
    <row r="14" spans="2:10" s="6" customFormat="1" ht="15.75" customHeight="1">
      <c r="B14" s="4"/>
      <c r="C14" s="4"/>
      <c r="D14" s="3"/>
      <c r="E14" s="5"/>
      <c r="F14" s="5"/>
      <c r="G14" s="9"/>
      <c r="H14" s="2"/>
      <c r="I14" s="2"/>
      <c r="J14" s="7"/>
    </row>
    <row r="15" spans="2:9" s="6" customFormat="1" ht="10.5" customHeight="1">
      <c r="B15" s="92" t="s">
        <v>9</v>
      </c>
      <c r="C15" s="93"/>
      <c r="D15" s="90" t="s">
        <v>4</v>
      </c>
      <c r="E15" s="88" t="s">
        <v>12</v>
      </c>
      <c r="F15" s="99"/>
      <c r="G15" s="89"/>
      <c r="H15" s="88" t="s">
        <v>13</v>
      </c>
      <c r="I15" s="89"/>
    </row>
    <row r="16" spans="2:9" s="6" customFormat="1" ht="19.5" customHeight="1">
      <c r="B16" s="96"/>
      <c r="C16" s="97"/>
      <c r="D16" s="91"/>
      <c r="E16" s="48" t="s">
        <v>10</v>
      </c>
      <c r="F16" s="67" t="s">
        <v>99</v>
      </c>
      <c r="G16" s="48" t="s">
        <v>11</v>
      </c>
      <c r="H16" s="49">
        <v>2018</v>
      </c>
      <c r="I16" s="49">
        <v>2019</v>
      </c>
    </row>
    <row r="17" spans="2:9" ht="3" customHeight="1">
      <c r="B17" s="13"/>
      <c r="C17" s="13"/>
      <c r="D17" s="14"/>
      <c r="E17" s="15"/>
      <c r="F17" s="14"/>
      <c r="G17" s="15" t="s">
        <v>0</v>
      </c>
      <c r="H17" s="16"/>
      <c r="I17" s="16" t="s">
        <v>0</v>
      </c>
    </row>
    <row r="18" spans="2:9" ht="21.75" customHeight="1">
      <c r="B18" s="82" t="s">
        <v>85</v>
      </c>
      <c r="C18" s="82"/>
      <c r="D18" s="82"/>
      <c r="E18" s="82"/>
      <c r="F18" s="82"/>
      <c r="G18" s="82"/>
      <c r="H18" s="82"/>
      <c r="I18" s="82"/>
    </row>
    <row r="19" spans="2:9" s="6" customFormat="1" ht="21.75" customHeight="1">
      <c r="B19" s="79" t="s">
        <v>58</v>
      </c>
      <c r="C19" s="80"/>
      <c r="D19" s="80"/>
      <c r="E19" s="80"/>
      <c r="F19" s="80"/>
      <c r="G19" s="80"/>
      <c r="H19" s="80"/>
      <c r="I19" s="81"/>
    </row>
    <row r="20" spans="2:9" s="6" customFormat="1" ht="21.75" customHeight="1">
      <c r="B20" s="79" t="s">
        <v>60</v>
      </c>
      <c r="C20" s="80"/>
      <c r="D20" s="80"/>
      <c r="E20" s="80"/>
      <c r="F20" s="80"/>
      <c r="G20" s="80"/>
      <c r="H20" s="80"/>
      <c r="I20" s="81"/>
    </row>
    <row r="21" spans="2:9" s="6" customFormat="1" ht="21.75" customHeight="1">
      <c r="B21" s="47" t="s">
        <v>59</v>
      </c>
      <c r="C21" s="17" t="s">
        <v>62</v>
      </c>
      <c r="D21" s="44" t="s">
        <v>61</v>
      </c>
      <c r="E21" s="27">
        <v>0</v>
      </c>
      <c r="F21" s="27">
        <v>0</v>
      </c>
      <c r="G21" s="28">
        <f>E21+F21</f>
        <v>0</v>
      </c>
      <c r="H21" s="28">
        <v>0</v>
      </c>
      <c r="I21" s="28">
        <v>0</v>
      </c>
    </row>
    <row r="22" spans="2:9" s="6" customFormat="1" ht="21.75" customHeight="1">
      <c r="B22" s="79" t="s">
        <v>30</v>
      </c>
      <c r="C22" s="80"/>
      <c r="D22" s="80"/>
      <c r="E22" s="80"/>
      <c r="F22" s="80"/>
      <c r="G22" s="80"/>
      <c r="H22" s="80"/>
      <c r="I22" s="81"/>
    </row>
    <row r="23" spans="2:9" ht="21.75" customHeight="1">
      <c r="B23" s="85" t="s">
        <v>31</v>
      </c>
      <c r="C23" s="17" t="s">
        <v>62</v>
      </c>
      <c r="D23" s="44" t="s">
        <v>75</v>
      </c>
      <c r="E23" s="27">
        <v>385000</v>
      </c>
      <c r="F23" s="27">
        <v>385000</v>
      </c>
      <c r="G23" s="28">
        <f aca="true" t="shared" si="0" ref="G23:G30">E23+F23</f>
        <v>770000</v>
      </c>
      <c r="H23" s="28">
        <v>385000</v>
      </c>
      <c r="I23" s="28">
        <v>385000</v>
      </c>
    </row>
    <row r="24" spans="2:9" s="6" customFormat="1" ht="21.75" customHeight="1">
      <c r="B24" s="86"/>
      <c r="C24" s="17" t="s">
        <v>63</v>
      </c>
      <c r="D24" s="44" t="s">
        <v>76</v>
      </c>
      <c r="E24" s="27">
        <v>0</v>
      </c>
      <c r="F24" s="27">
        <v>0</v>
      </c>
      <c r="G24" s="28">
        <f t="shared" si="0"/>
        <v>0</v>
      </c>
      <c r="H24" s="28">
        <v>0</v>
      </c>
      <c r="I24" s="28">
        <v>0</v>
      </c>
    </row>
    <row r="25" spans="2:9" s="6" customFormat="1" ht="21.75" customHeight="1">
      <c r="B25" s="87"/>
      <c r="C25" s="17" t="s">
        <v>64</v>
      </c>
      <c r="D25" s="44" t="s">
        <v>69</v>
      </c>
      <c r="E25" s="27">
        <f>82134.46+10000</f>
        <v>92134.46</v>
      </c>
      <c r="F25" s="27">
        <v>0</v>
      </c>
      <c r="G25" s="28">
        <f t="shared" si="0"/>
        <v>92134.46</v>
      </c>
      <c r="H25" s="28">
        <v>0</v>
      </c>
      <c r="I25" s="28">
        <v>0</v>
      </c>
    </row>
    <row r="26" spans="2:9" s="6" customFormat="1" ht="21.75" customHeight="1">
      <c r="B26" s="47" t="s">
        <v>32</v>
      </c>
      <c r="C26" s="17" t="s">
        <v>62</v>
      </c>
      <c r="D26" s="44" t="s">
        <v>70</v>
      </c>
      <c r="E26" s="27">
        <v>5000</v>
      </c>
      <c r="F26" s="27">
        <v>0</v>
      </c>
      <c r="G26" s="28">
        <f t="shared" si="0"/>
        <v>5000</v>
      </c>
      <c r="H26" s="28">
        <v>0</v>
      </c>
      <c r="I26" s="28">
        <v>0</v>
      </c>
    </row>
    <row r="27" spans="2:9" s="6" customFormat="1" ht="21.75" customHeight="1">
      <c r="B27" s="47" t="s">
        <v>33</v>
      </c>
      <c r="C27" s="17" t="s">
        <v>62</v>
      </c>
      <c r="D27" s="44" t="s">
        <v>73</v>
      </c>
      <c r="E27" s="27">
        <v>100000</v>
      </c>
      <c r="F27" s="27">
        <v>40700</v>
      </c>
      <c r="G27" s="28">
        <f t="shared" si="0"/>
        <v>140700</v>
      </c>
      <c r="H27" s="28">
        <v>5000</v>
      </c>
      <c r="I27" s="28">
        <v>5000</v>
      </c>
    </row>
    <row r="28" spans="2:9" s="6" customFormat="1" ht="21.75" customHeight="1">
      <c r="B28" s="36" t="s">
        <v>57</v>
      </c>
      <c r="C28" s="19" t="s">
        <v>62</v>
      </c>
      <c r="D28" s="45" t="s">
        <v>71</v>
      </c>
      <c r="E28" s="27">
        <f>11000+24000+26800</f>
        <v>61800</v>
      </c>
      <c r="F28" s="27">
        <v>0</v>
      </c>
      <c r="G28" s="28">
        <f t="shared" si="0"/>
        <v>61800</v>
      </c>
      <c r="H28" s="28">
        <v>10000</v>
      </c>
      <c r="I28" s="28">
        <v>10000</v>
      </c>
    </row>
    <row r="29" spans="2:9" s="6" customFormat="1" ht="21.75" customHeight="1">
      <c r="B29" s="36" t="s">
        <v>34</v>
      </c>
      <c r="C29" s="19" t="s">
        <v>62</v>
      </c>
      <c r="D29" s="45" t="s">
        <v>65</v>
      </c>
      <c r="E29" s="27">
        <v>35000</v>
      </c>
      <c r="F29" s="27">
        <v>0</v>
      </c>
      <c r="G29" s="28">
        <f t="shared" si="0"/>
        <v>35000</v>
      </c>
      <c r="H29" s="28">
        <v>0</v>
      </c>
      <c r="I29" s="28">
        <v>0</v>
      </c>
    </row>
    <row r="30" spans="2:9" s="6" customFormat="1" ht="21.75" customHeight="1">
      <c r="B30" s="36" t="s">
        <v>66</v>
      </c>
      <c r="C30" s="19" t="s">
        <v>62</v>
      </c>
      <c r="D30" s="45" t="s">
        <v>72</v>
      </c>
      <c r="E30" s="27">
        <v>0</v>
      </c>
      <c r="F30" s="27">
        <v>0</v>
      </c>
      <c r="G30" s="28">
        <f t="shared" si="0"/>
        <v>0</v>
      </c>
      <c r="H30" s="28">
        <v>0</v>
      </c>
      <c r="I30" s="28">
        <v>0</v>
      </c>
    </row>
    <row r="31" spans="2:9" s="6" customFormat="1" ht="21.75" customHeight="1">
      <c r="B31" s="79" t="s">
        <v>67</v>
      </c>
      <c r="C31" s="80"/>
      <c r="D31" s="80"/>
      <c r="E31" s="80"/>
      <c r="F31" s="80"/>
      <c r="G31" s="80"/>
      <c r="H31" s="80"/>
      <c r="I31" s="81"/>
    </row>
    <row r="32" spans="2:9" s="6" customFormat="1" ht="21.75" customHeight="1">
      <c r="B32" s="36" t="s">
        <v>68</v>
      </c>
      <c r="C32" s="19" t="s">
        <v>62</v>
      </c>
      <c r="D32" s="10" t="s">
        <v>97</v>
      </c>
      <c r="E32" s="28">
        <f>4726.08+4690.32</f>
        <v>9416.4</v>
      </c>
      <c r="F32" s="28">
        <v>0</v>
      </c>
      <c r="G32" s="28">
        <f>E32+F32</f>
        <v>9416.4</v>
      </c>
      <c r="H32" s="28">
        <v>0</v>
      </c>
      <c r="I32" s="28">
        <v>0</v>
      </c>
    </row>
    <row r="33" spans="2:11" s="6" customFormat="1" ht="21.75" customHeight="1">
      <c r="B33" s="52"/>
      <c r="C33" s="12"/>
      <c r="D33" s="72" t="s">
        <v>93</v>
      </c>
      <c r="E33" s="73">
        <f>SUM(E19:E32)</f>
        <v>688350.86</v>
      </c>
      <c r="F33" s="73">
        <f>SUM(F19:F32)</f>
        <v>425700</v>
      </c>
      <c r="G33" s="73">
        <f>SUM(G19:G32)</f>
        <v>1114050.8599999999</v>
      </c>
      <c r="H33" s="73">
        <f>SUM(H19:H32)</f>
        <v>400000</v>
      </c>
      <c r="I33" s="73">
        <f>SUM(I19:I32)</f>
        <v>400000</v>
      </c>
      <c r="J33" s="20"/>
      <c r="K33" s="20"/>
    </row>
    <row r="34" spans="2:11" s="6" customFormat="1" ht="21.75" customHeight="1">
      <c r="B34" s="58"/>
      <c r="C34" s="22"/>
      <c r="D34" s="23"/>
      <c r="E34" s="59"/>
      <c r="F34" s="59"/>
      <c r="G34" s="69">
        <f>E33+F33</f>
        <v>1114050.8599999999</v>
      </c>
      <c r="H34" s="59"/>
      <c r="I34" s="59"/>
      <c r="J34" s="23"/>
      <c r="K34" s="23"/>
    </row>
    <row r="35" spans="2:9" s="6" customFormat="1" ht="21.75" customHeight="1">
      <c r="B35" s="82" t="s">
        <v>86</v>
      </c>
      <c r="C35" s="82"/>
      <c r="D35" s="82"/>
      <c r="E35" s="82"/>
      <c r="F35" s="82"/>
      <c r="G35" s="82"/>
      <c r="H35" s="82"/>
      <c r="I35" s="82"/>
    </row>
    <row r="36" spans="2:9" s="6" customFormat="1" ht="21.75" customHeight="1">
      <c r="B36" s="79" t="s">
        <v>54</v>
      </c>
      <c r="C36" s="80"/>
      <c r="D36" s="80"/>
      <c r="E36" s="80"/>
      <c r="F36" s="80"/>
      <c r="G36" s="80"/>
      <c r="H36" s="80"/>
      <c r="I36" s="81"/>
    </row>
    <row r="37" spans="2:9" s="6" customFormat="1" ht="21.75" customHeight="1">
      <c r="B37" s="10" t="s">
        <v>55</v>
      </c>
      <c r="C37" s="18" t="s">
        <v>62</v>
      </c>
      <c r="D37" s="46" t="s">
        <v>28</v>
      </c>
      <c r="E37" s="27">
        <v>0</v>
      </c>
      <c r="F37" s="27">
        <v>190000</v>
      </c>
      <c r="G37" s="28">
        <f>E37+F37</f>
        <v>190000</v>
      </c>
      <c r="H37" s="27">
        <v>200000</v>
      </c>
      <c r="I37" s="27">
        <v>200000</v>
      </c>
    </row>
    <row r="38" spans="2:9" s="6" customFormat="1" ht="21.75" customHeight="1">
      <c r="B38" s="10" t="s">
        <v>81</v>
      </c>
      <c r="C38" s="18" t="s">
        <v>62</v>
      </c>
      <c r="D38" s="46" t="s">
        <v>29</v>
      </c>
      <c r="E38" s="37">
        <f>10000+20000</f>
        <v>30000</v>
      </c>
      <c r="F38" s="27">
        <v>170000</v>
      </c>
      <c r="G38" s="28">
        <f>E38+F38</f>
        <v>200000</v>
      </c>
      <c r="H38" s="24">
        <v>170000</v>
      </c>
      <c r="I38" s="24">
        <v>170000</v>
      </c>
    </row>
    <row r="39" spans="2:9" s="6" customFormat="1" ht="21.75" customHeight="1">
      <c r="B39" s="79" t="s">
        <v>56</v>
      </c>
      <c r="C39" s="80"/>
      <c r="D39" s="80"/>
      <c r="E39" s="80"/>
      <c r="F39" s="80"/>
      <c r="G39" s="80"/>
      <c r="H39" s="80"/>
      <c r="I39" s="81"/>
    </row>
    <row r="40" spans="2:9" s="6" customFormat="1" ht="21.75" customHeight="1">
      <c r="B40" s="10" t="s">
        <v>82</v>
      </c>
      <c r="C40" s="18" t="s">
        <v>62</v>
      </c>
      <c r="D40" s="46" t="s">
        <v>26</v>
      </c>
      <c r="E40" s="37">
        <v>0</v>
      </c>
      <c r="F40" s="27">
        <v>2000</v>
      </c>
      <c r="G40" s="28">
        <f>E40+F40</f>
        <v>2000</v>
      </c>
      <c r="H40" s="24">
        <v>1000</v>
      </c>
      <c r="I40" s="24">
        <v>1000</v>
      </c>
    </row>
    <row r="41" spans="2:9" s="6" customFormat="1" ht="21.75" customHeight="1">
      <c r="B41" s="79" t="s">
        <v>80</v>
      </c>
      <c r="C41" s="80"/>
      <c r="D41" s="80"/>
      <c r="E41" s="80"/>
      <c r="F41" s="80"/>
      <c r="G41" s="80"/>
      <c r="H41" s="80"/>
      <c r="I41" s="81"/>
    </row>
    <row r="42" spans="2:9" s="6" customFormat="1" ht="21.75" customHeight="1">
      <c r="B42" s="10" t="s">
        <v>83</v>
      </c>
      <c r="C42" s="18" t="s">
        <v>62</v>
      </c>
      <c r="D42" s="46" t="s">
        <v>84</v>
      </c>
      <c r="E42" s="37">
        <v>0</v>
      </c>
      <c r="F42" s="27">
        <v>2300</v>
      </c>
      <c r="G42" s="28">
        <f>E42+F42</f>
        <v>2300</v>
      </c>
      <c r="H42" s="24">
        <v>300</v>
      </c>
      <c r="I42" s="24">
        <v>300</v>
      </c>
    </row>
    <row r="43" spans="2:9" s="6" customFormat="1" ht="21.75" customHeight="1">
      <c r="B43" s="79" t="s">
        <v>78</v>
      </c>
      <c r="C43" s="80"/>
      <c r="D43" s="80"/>
      <c r="E43" s="80"/>
      <c r="F43" s="80"/>
      <c r="G43" s="80"/>
      <c r="H43" s="80"/>
      <c r="I43" s="81"/>
    </row>
    <row r="44" spans="2:9" s="6" customFormat="1" ht="21.75" customHeight="1">
      <c r="B44" s="10" t="s">
        <v>79</v>
      </c>
      <c r="C44" s="18" t="s">
        <v>62</v>
      </c>
      <c r="D44" s="46" t="s">
        <v>27</v>
      </c>
      <c r="E44" s="37">
        <v>0</v>
      </c>
      <c r="F44" s="28">
        <v>0</v>
      </c>
      <c r="G44" s="28">
        <f>E44+F44</f>
        <v>0</v>
      </c>
      <c r="H44" s="24">
        <v>0</v>
      </c>
      <c r="I44" s="24">
        <v>0</v>
      </c>
    </row>
    <row r="45" spans="2:9" s="6" customFormat="1" ht="21.75" customHeight="1">
      <c r="B45" s="52"/>
      <c r="C45" s="53"/>
      <c r="D45" s="72" t="s">
        <v>94</v>
      </c>
      <c r="E45" s="74">
        <f>SUM(E36:E44)</f>
        <v>30000</v>
      </c>
      <c r="F45" s="74">
        <f>SUM(F36:F44)</f>
        <v>364300</v>
      </c>
      <c r="G45" s="74">
        <f>SUM(G36:G44)</f>
        <v>394300</v>
      </c>
      <c r="H45" s="74">
        <f>SUM(H37,H38,H40,H42,H44)</f>
        <v>371300</v>
      </c>
      <c r="I45" s="74">
        <f>SUM(I37,I38,I40,I42,I44)</f>
        <v>371300</v>
      </c>
    </row>
    <row r="46" spans="2:9" s="6" customFormat="1" ht="21.75" customHeight="1">
      <c r="B46" s="82" t="s">
        <v>87</v>
      </c>
      <c r="C46" s="82"/>
      <c r="D46" s="82"/>
      <c r="E46" s="82"/>
      <c r="F46" s="82"/>
      <c r="G46" s="69">
        <f>E45+F45</f>
        <v>394300</v>
      </c>
      <c r="H46" s="71"/>
      <c r="I46" s="68"/>
    </row>
    <row r="47" spans="2:9" s="6" customFormat="1" ht="21.75" customHeight="1">
      <c r="B47" s="79" t="s">
        <v>88</v>
      </c>
      <c r="C47" s="80"/>
      <c r="D47" s="80"/>
      <c r="E47" s="80"/>
      <c r="F47" s="80"/>
      <c r="G47" s="80"/>
      <c r="H47" s="80"/>
      <c r="I47" s="81"/>
    </row>
    <row r="48" spans="2:9" s="6" customFormat="1" ht="21.75" customHeight="1">
      <c r="B48" s="79" t="s">
        <v>89</v>
      </c>
      <c r="C48" s="80"/>
      <c r="D48" s="80"/>
      <c r="E48" s="80"/>
      <c r="F48" s="80"/>
      <c r="G48" s="80"/>
      <c r="H48" s="80"/>
      <c r="I48" s="81"/>
    </row>
    <row r="49" spans="2:9" s="6" customFormat="1" ht="21.75" customHeight="1">
      <c r="B49" s="36" t="s">
        <v>90</v>
      </c>
      <c r="C49" s="18" t="s">
        <v>62</v>
      </c>
      <c r="D49" s="51" t="s">
        <v>91</v>
      </c>
      <c r="E49" s="28">
        <v>0</v>
      </c>
      <c r="F49" s="28">
        <v>0</v>
      </c>
      <c r="G49" s="28">
        <f>E49+F49</f>
        <v>0</v>
      </c>
      <c r="H49" s="24">
        <v>0</v>
      </c>
      <c r="I49" s="24">
        <v>0</v>
      </c>
    </row>
    <row r="50" spans="2:11" s="6" customFormat="1" ht="21.75" customHeight="1">
      <c r="B50" s="52"/>
      <c r="C50" s="21"/>
      <c r="D50" s="72" t="s">
        <v>92</v>
      </c>
      <c r="E50" s="74">
        <f>SUM(E47:E49)</f>
        <v>0</v>
      </c>
      <c r="F50" s="74">
        <f>SUM(F47:F49)</f>
        <v>0</v>
      </c>
      <c r="G50" s="74">
        <f>SUM(G47:G49)</f>
        <v>0</v>
      </c>
      <c r="H50" s="74">
        <f>SUM(H49)</f>
        <v>0</v>
      </c>
      <c r="I50" s="74">
        <f>SUM(I49)</f>
        <v>0</v>
      </c>
      <c r="J50" s="20"/>
      <c r="K50" s="20"/>
    </row>
    <row r="51" spans="2:9" s="6" customFormat="1" ht="21.75" customHeight="1">
      <c r="B51" s="82" t="s">
        <v>96</v>
      </c>
      <c r="C51" s="82"/>
      <c r="D51" s="82"/>
      <c r="E51" s="82"/>
      <c r="F51" s="82"/>
      <c r="G51" s="69">
        <f>E50+F50</f>
        <v>0</v>
      </c>
      <c r="H51" s="68"/>
      <c r="I51" s="68"/>
    </row>
    <row r="52" spans="2:9" s="6" customFormat="1" ht="21.75" customHeight="1">
      <c r="B52" s="79" t="s">
        <v>35</v>
      </c>
      <c r="C52" s="80"/>
      <c r="D52" s="80"/>
      <c r="E52" s="80"/>
      <c r="F52" s="80"/>
      <c r="G52" s="80"/>
      <c r="H52" s="80"/>
      <c r="I52" s="81"/>
    </row>
    <row r="53" spans="2:9" s="6" customFormat="1" ht="21.75" customHeight="1">
      <c r="B53" s="79" t="s">
        <v>36</v>
      </c>
      <c r="C53" s="80"/>
      <c r="D53" s="80"/>
      <c r="E53" s="80"/>
      <c r="F53" s="80"/>
      <c r="G53" s="80"/>
      <c r="H53" s="80"/>
      <c r="I53" s="81"/>
    </row>
    <row r="54" spans="2:9" s="6" customFormat="1" ht="21.75" customHeight="1">
      <c r="B54" s="79" t="s">
        <v>37</v>
      </c>
      <c r="C54" s="80"/>
      <c r="D54" s="80"/>
      <c r="E54" s="80"/>
      <c r="F54" s="80"/>
      <c r="G54" s="80"/>
      <c r="H54" s="80"/>
      <c r="I54" s="81"/>
    </row>
    <row r="55" spans="2:9" s="6" customFormat="1" ht="21.75" customHeight="1">
      <c r="B55" s="47" t="s">
        <v>38</v>
      </c>
      <c r="C55" s="17" t="s">
        <v>62</v>
      </c>
      <c r="D55" s="44" t="s">
        <v>14</v>
      </c>
      <c r="E55" s="41">
        <v>0</v>
      </c>
      <c r="F55" s="42">
        <v>0</v>
      </c>
      <c r="G55" s="39">
        <f aca="true" t="shared" si="1" ref="G55:G61">E55+F55</f>
        <v>0</v>
      </c>
      <c r="H55" s="40">
        <v>0</v>
      </c>
      <c r="I55" s="40">
        <v>0</v>
      </c>
    </row>
    <row r="56" spans="2:9" s="6" customFormat="1" ht="21.75" customHeight="1">
      <c r="B56" s="47" t="s">
        <v>39</v>
      </c>
      <c r="C56" s="17" t="s">
        <v>62</v>
      </c>
      <c r="D56" s="44" t="s">
        <v>15</v>
      </c>
      <c r="E56" s="41">
        <v>0</v>
      </c>
      <c r="F56" s="42">
        <v>0</v>
      </c>
      <c r="G56" s="39">
        <f t="shared" si="1"/>
        <v>0</v>
      </c>
      <c r="H56" s="40">
        <v>0</v>
      </c>
      <c r="I56" s="40">
        <v>0</v>
      </c>
    </row>
    <row r="57" spans="2:9" s="6" customFormat="1" ht="21.75" customHeight="1">
      <c r="B57" s="47" t="s">
        <v>40</v>
      </c>
      <c r="C57" s="17" t="s">
        <v>62</v>
      </c>
      <c r="D57" s="44" t="s">
        <v>16</v>
      </c>
      <c r="E57" s="41">
        <v>0</v>
      </c>
      <c r="F57" s="42">
        <v>0</v>
      </c>
      <c r="G57" s="39">
        <f t="shared" si="1"/>
        <v>0</v>
      </c>
      <c r="H57" s="40">
        <v>0</v>
      </c>
      <c r="I57" s="40">
        <v>0</v>
      </c>
    </row>
    <row r="58" spans="2:9" s="6" customFormat="1" ht="21.75" customHeight="1">
      <c r="B58" s="47" t="s">
        <v>41</v>
      </c>
      <c r="C58" s="17" t="s">
        <v>62</v>
      </c>
      <c r="D58" s="44" t="s">
        <v>18</v>
      </c>
      <c r="E58" s="41">
        <v>0</v>
      </c>
      <c r="F58" s="42">
        <v>0</v>
      </c>
      <c r="G58" s="39">
        <f t="shared" si="1"/>
        <v>0</v>
      </c>
      <c r="H58" s="40">
        <v>0</v>
      </c>
      <c r="I58" s="40">
        <v>0</v>
      </c>
    </row>
    <row r="59" spans="2:9" s="6" customFormat="1" ht="21.75" customHeight="1">
      <c r="B59" s="47" t="s">
        <v>42</v>
      </c>
      <c r="C59" s="17" t="s">
        <v>62</v>
      </c>
      <c r="D59" s="44" t="s">
        <v>19</v>
      </c>
      <c r="E59" s="41">
        <v>0</v>
      </c>
      <c r="F59" s="42">
        <v>0</v>
      </c>
      <c r="G59" s="39">
        <f t="shared" si="1"/>
        <v>0</v>
      </c>
      <c r="H59" s="40">
        <v>0</v>
      </c>
      <c r="I59" s="40">
        <v>0</v>
      </c>
    </row>
    <row r="60" spans="2:9" s="6" customFormat="1" ht="21.75" customHeight="1">
      <c r="B60" s="47" t="s">
        <v>43</v>
      </c>
      <c r="C60" s="17" t="s">
        <v>62</v>
      </c>
      <c r="D60" s="44" t="s">
        <v>20</v>
      </c>
      <c r="E60" s="41">
        <v>0</v>
      </c>
      <c r="F60" s="42">
        <v>0</v>
      </c>
      <c r="G60" s="39">
        <f t="shared" si="1"/>
        <v>0</v>
      </c>
      <c r="H60" s="40">
        <v>0</v>
      </c>
      <c r="I60" s="40">
        <v>0</v>
      </c>
    </row>
    <row r="61" spans="2:9" s="6" customFormat="1" ht="21.75" customHeight="1">
      <c r="B61" s="36" t="s">
        <v>44</v>
      </c>
      <c r="C61" s="19" t="s">
        <v>62</v>
      </c>
      <c r="D61" s="45" t="s">
        <v>21</v>
      </c>
      <c r="E61" s="41">
        <v>0</v>
      </c>
      <c r="F61" s="42">
        <v>0</v>
      </c>
      <c r="G61" s="39">
        <f t="shared" si="1"/>
        <v>0</v>
      </c>
      <c r="H61" s="40">
        <v>0</v>
      </c>
      <c r="I61" s="40">
        <v>0</v>
      </c>
    </row>
    <row r="62" spans="2:9" s="6" customFormat="1" ht="21.75" customHeight="1">
      <c r="B62" s="79" t="s">
        <v>45</v>
      </c>
      <c r="C62" s="80"/>
      <c r="D62" s="80"/>
      <c r="E62" s="80"/>
      <c r="F62" s="80"/>
      <c r="G62" s="80"/>
      <c r="H62" s="80"/>
      <c r="I62" s="81"/>
    </row>
    <row r="63" spans="2:9" s="6" customFormat="1" ht="21.75" customHeight="1">
      <c r="B63" s="36" t="s">
        <v>46</v>
      </c>
      <c r="C63" s="19" t="s">
        <v>62</v>
      </c>
      <c r="D63" s="45" t="s">
        <v>22</v>
      </c>
      <c r="E63" s="37">
        <v>0</v>
      </c>
      <c r="F63" s="38">
        <v>0</v>
      </c>
      <c r="G63" s="39">
        <f>E63+F63</f>
        <v>0</v>
      </c>
      <c r="H63" s="40">
        <v>0</v>
      </c>
      <c r="I63" s="40">
        <v>0</v>
      </c>
    </row>
    <row r="64" spans="2:9" s="6" customFormat="1" ht="21.75" customHeight="1">
      <c r="B64" s="60"/>
      <c r="C64" s="21"/>
      <c r="D64" s="61"/>
      <c r="E64" s="62"/>
      <c r="F64" s="63"/>
      <c r="G64" s="64"/>
      <c r="H64" s="65"/>
      <c r="I64" s="65"/>
    </row>
    <row r="65" spans="2:9" s="6" customFormat="1" ht="21.75" customHeight="1">
      <c r="B65" s="36" t="s">
        <v>47</v>
      </c>
      <c r="C65" s="19" t="s">
        <v>62</v>
      </c>
      <c r="D65" s="45" t="s">
        <v>23</v>
      </c>
      <c r="E65" s="37">
        <v>0</v>
      </c>
      <c r="F65" s="38">
        <v>0</v>
      </c>
      <c r="G65" s="39">
        <f>E65+F65</f>
        <v>0</v>
      </c>
      <c r="H65" s="40">
        <v>0</v>
      </c>
      <c r="I65" s="40">
        <v>0</v>
      </c>
    </row>
    <row r="66" spans="2:9" s="6" customFormat="1" ht="21.75" customHeight="1">
      <c r="B66" s="79" t="s">
        <v>48</v>
      </c>
      <c r="C66" s="83"/>
      <c r="D66" s="83"/>
      <c r="E66" s="83"/>
      <c r="F66" s="83"/>
      <c r="G66" s="83"/>
      <c r="H66" s="83"/>
      <c r="I66" s="84"/>
    </row>
    <row r="67" spans="2:9" s="6" customFormat="1" ht="21.75" customHeight="1">
      <c r="B67" s="10" t="s">
        <v>49</v>
      </c>
      <c r="C67" s="18" t="s">
        <v>62</v>
      </c>
      <c r="D67" s="45" t="s">
        <v>24</v>
      </c>
      <c r="E67" s="40">
        <v>0</v>
      </c>
      <c r="F67" s="40">
        <v>0</v>
      </c>
      <c r="G67" s="40">
        <f>E67+F67</f>
        <v>0</v>
      </c>
      <c r="H67" s="40">
        <v>0</v>
      </c>
      <c r="I67" s="40">
        <v>0</v>
      </c>
    </row>
    <row r="68" spans="2:9" s="6" customFormat="1" ht="21.75" customHeight="1">
      <c r="B68" s="79" t="s">
        <v>50</v>
      </c>
      <c r="C68" s="80"/>
      <c r="D68" s="80"/>
      <c r="E68" s="80"/>
      <c r="F68" s="80"/>
      <c r="G68" s="80"/>
      <c r="H68" s="80"/>
      <c r="I68" s="81"/>
    </row>
    <row r="69" spans="2:9" s="6" customFormat="1" ht="21.75" customHeight="1">
      <c r="B69" s="79" t="s">
        <v>51</v>
      </c>
      <c r="C69" s="80"/>
      <c r="D69" s="80"/>
      <c r="E69" s="80"/>
      <c r="F69" s="80"/>
      <c r="G69" s="80"/>
      <c r="H69" s="80"/>
      <c r="I69" s="81"/>
    </row>
    <row r="70" spans="2:9" s="6" customFormat="1" ht="21.75" customHeight="1">
      <c r="B70" s="36" t="s">
        <v>52</v>
      </c>
      <c r="C70" s="19" t="s">
        <v>62</v>
      </c>
      <c r="D70" s="45" t="s">
        <v>17</v>
      </c>
      <c r="E70" s="37">
        <v>0</v>
      </c>
      <c r="F70" s="38">
        <v>0</v>
      </c>
      <c r="G70" s="40">
        <f>E70+F70</f>
        <v>0</v>
      </c>
      <c r="H70" s="40">
        <v>0</v>
      </c>
      <c r="I70" s="40">
        <v>0</v>
      </c>
    </row>
    <row r="71" spans="2:9" s="6" customFormat="1" ht="21.75" customHeight="1">
      <c r="B71" s="79" t="s">
        <v>74</v>
      </c>
      <c r="C71" s="80"/>
      <c r="D71" s="80"/>
      <c r="E71" s="80"/>
      <c r="F71" s="80"/>
      <c r="G71" s="80"/>
      <c r="H71" s="80"/>
      <c r="I71" s="81"/>
    </row>
    <row r="72" spans="2:9" s="6" customFormat="1" ht="21.75" customHeight="1">
      <c r="B72" s="47" t="s">
        <v>53</v>
      </c>
      <c r="C72" s="17" t="s">
        <v>62</v>
      </c>
      <c r="D72" s="46" t="s">
        <v>25</v>
      </c>
      <c r="E72" s="37">
        <v>0</v>
      </c>
      <c r="F72" s="38">
        <v>0</v>
      </c>
      <c r="G72" s="39">
        <f>E72+F72</f>
        <v>0</v>
      </c>
      <c r="H72" s="40">
        <v>0</v>
      </c>
      <c r="I72" s="40">
        <v>0</v>
      </c>
    </row>
    <row r="73" spans="2:11" s="6" customFormat="1" ht="21.75" customHeight="1">
      <c r="B73" s="21"/>
      <c r="C73" s="21"/>
      <c r="D73" s="72" t="s">
        <v>95</v>
      </c>
      <c r="E73" s="75">
        <f>SUM(E55:E61,E63:E65,E67,E70,E72)</f>
        <v>0</v>
      </c>
      <c r="F73" s="75">
        <f>SUM(F55:F61,F63:F65,F67,F70,F72)</f>
        <v>0</v>
      </c>
      <c r="G73" s="76">
        <f>E73+F73</f>
        <v>0</v>
      </c>
      <c r="H73" s="77">
        <v>0</v>
      </c>
      <c r="I73" s="77">
        <v>0</v>
      </c>
      <c r="J73" s="20"/>
      <c r="K73" s="20"/>
    </row>
    <row r="74" spans="2:11" s="6" customFormat="1" ht="21.75" customHeight="1">
      <c r="B74" s="29"/>
      <c r="C74" s="29"/>
      <c r="D74" s="30"/>
      <c r="E74" s="31"/>
      <c r="F74" s="32"/>
      <c r="G74" s="69">
        <f>E73+F73</f>
        <v>0</v>
      </c>
      <c r="H74" s="32"/>
      <c r="I74" s="32"/>
      <c r="J74" s="23"/>
      <c r="K74" s="23"/>
    </row>
    <row r="75" spans="2:9" s="6" customFormat="1" ht="25.5" customHeight="1">
      <c r="B75" s="58"/>
      <c r="C75" s="22"/>
      <c r="D75" s="72" t="s">
        <v>101</v>
      </c>
      <c r="E75" s="78">
        <f>SUM(E33+E45+E50+E73)</f>
        <v>718350.86</v>
      </c>
      <c r="F75" s="78">
        <f>SUM(F8+F33+F45+F50+F73)</f>
        <v>790000</v>
      </c>
      <c r="G75" s="78">
        <f>SUM(G33+G45+G50+G73)+G6+G7+G8+G9+G11+G13</f>
        <v>1108209.2999999998</v>
      </c>
      <c r="H75" s="78">
        <f>H33+H45+H50+H73</f>
        <v>771300</v>
      </c>
      <c r="I75" s="78">
        <f>I33+I45+I50+I73</f>
        <v>771300</v>
      </c>
    </row>
    <row r="76" spans="2:9" s="6" customFormat="1" ht="15" customHeight="1">
      <c r="B76" s="55"/>
      <c r="C76" s="22"/>
      <c r="D76" s="33"/>
      <c r="E76" s="70"/>
      <c r="F76" s="70"/>
      <c r="G76" s="69">
        <f>E75+F75</f>
        <v>1508350.8599999999</v>
      </c>
      <c r="H76" s="34"/>
      <c r="I76" s="34"/>
    </row>
    <row r="77" spans="2:7" ht="9.75" customHeight="1">
      <c r="B77" s="6" t="s">
        <v>1</v>
      </c>
      <c r="G77" s="56"/>
    </row>
    <row r="78" ht="9.75" customHeight="1">
      <c r="G78" s="57"/>
    </row>
  </sheetData>
  <sheetProtection/>
  <mergeCells count="33">
    <mergeCell ref="B1:I1"/>
    <mergeCell ref="B15:C16"/>
    <mergeCell ref="D4:D5"/>
    <mergeCell ref="E15:G15"/>
    <mergeCell ref="H15:I15"/>
    <mergeCell ref="B2:I2"/>
    <mergeCell ref="E4:G4"/>
    <mergeCell ref="B19:I19"/>
    <mergeCell ref="B20:I20"/>
    <mergeCell ref="B23:B25"/>
    <mergeCell ref="B31:I31"/>
    <mergeCell ref="H4:I4"/>
    <mergeCell ref="D15:D16"/>
    <mergeCell ref="B18:I18"/>
    <mergeCell ref="B22:I22"/>
    <mergeCell ref="E5:F13"/>
    <mergeCell ref="B41:I41"/>
    <mergeCell ref="B39:I39"/>
    <mergeCell ref="B35:I35"/>
    <mergeCell ref="B36:I36"/>
    <mergeCell ref="B66:I66"/>
    <mergeCell ref="B71:I71"/>
    <mergeCell ref="B47:I47"/>
    <mergeCell ref="B68:I68"/>
    <mergeCell ref="B69:I69"/>
    <mergeCell ref="B54:I54"/>
    <mergeCell ref="B62:I62"/>
    <mergeCell ref="B43:I43"/>
    <mergeCell ref="B53:I53"/>
    <mergeCell ref="B52:I52"/>
    <mergeCell ref="B48:I48"/>
    <mergeCell ref="B46:F46"/>
    <mergeCell ref="B51:F51"/>
  </mergeCells>
  <printOptions horizontalCentered="1"/>
  <pageMargins left="0.1968503937007874" right="0.1968503937007874" top="0.35433070866141736" bottom="0.3937007874015748" header="0.31496062992125984" footer="0.31496062992125984"/>
  <pageSetup fitToHeight="12" horizontalDpi="600" verticalDpi="600" orientation="landscape" paperSize="9" scale="85" r:id="rId1"/>
  <headerFooter>
    <oddFooter>&amp;R&amp;7Istituto Regionale di Studi Giuridici del Lazio A.C. Jemolo - ENTRATA -  Bilancio di Previsione 2017  - pag. &amp;P</oddFooter>
  </headerFooter>
  <ignoredErrors>
    <ignoredError sqref="G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Collesi</dc:creator>
  <cp:keywords/>
  <dc:description/>
  <cp:lastModifiedBy>Luigi D'Orsi</cp:lastModifiedBy>
  <cp:lastPrinted>2016-10-27T08:14:13Z</cp:lastPrinted>
  <dcterms:created xsi:type="dcterms:W3CDTF">2011-10-03T15:43:38Z</dcterms:created>
  <dcterms:modified xsi:type="dcterms:W3CDTF">2017-11-30T10:29:43Z</dcterms:modified>
  <cp:category/>
  <cp:version/>
  <cp:contentType/>
  <cp:contentStatus/>
</cp:coreProperties>
</file>